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STION SALUD LA CISTERNA\SAPU\PERMISOS Y FERIADOS 2025\PLANTA Y CONTRATA\"/>
    </mc:Choice>
  </mc:AlternateContent>
  <xr:revisionPtr revIDLastSave="0" documentId="13_ncr:1_{2877D345-78D5-4355-A4AE-E2B035BBCD2E}" xr6:coauthVersionLast="47" xr6:coauthVersionMax="47" xr10:uidLastSave="{00000000-0000-0000-0000-000000000000}"/>
  <bookViews>
    <workbookView xWindow="24" yWindow="600" windowWidth="23016" windowHeight="12360" xr2:uid="{D624F3A0-9632-42AB-8524-3E758A62C358}"/>
  </bookViews>
  <sheets>
    <sheet name="A-B-C-D-E" sheetId="1" r:id="rId1"/>
    <sheet name="F-G-H-I-J" sheetId="2" r:id="rId2"/>
    <sheet name="K-L-M-N-Ñ" sheetId="3" r:id="rId3"/>
    <sheet name="O-P-Q-R-S" sheetId="4" r:id="rId4"/>
    <sheet name="T-U-V-W-X-Y-Z" sheetId="5" r:id="rId5"/>
  </sheets>
  <definedNames>
    <definedName name="_xlnm.Print_Area" localSheetId="4">'T-U-V-W-X-Y-Z'!$I$3:$N$18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1" i="4" l="1"/>
  <c r="J765" i="4"/>
  <c r="I765" i="4"/>
  <c r="I764" i="4"/>
  <c r="J764" i="4" s="1"/>
  <c r="I755" i="4"/>
  <c r="J755" i="4" s="1"/>
  <c r="F743" i="4"/>
  <c r="E743" i="4"/>
  <c r="I35" i="5"/>
  <c r="I58" i="5"/>
  <c r="I59" i="5" s="1"/>
  <c r="I49" i="5"/>
  <c r="J49" i="5" s="1"/>
  <c r="F37" i="5"/>
  <c r="E37" i="5"/>
  <c r="J756" i="4" l="1"/>
  <c r="I756" i="4"/>
  <c r="C769" i="4"/>
  <c r="C770" i="4"/>
  <c r="B769" i="4"/>
  <c r="J58" i="5"/>
  <c r="J59" i="5"/>
  <c r="C63" i="5"/>
  <c r="C64" i="5"/>
  <c r="J50" i="5"/>
  <c r="I50" i="5"/>
  <c r="B63" i="5"/>
  <c r="I100" i="4" l="1"/>
  <c r="I123" i="4"/>
  <c r="J123" i="4" s="1"/>
  <c r="I114" i="4"/>
  <c r="I115" i="4" s="1"/>
  <c r="F102" i="4"/>
  <c r="E102" i="4"/>
  <c r="C128" i="4" s="1"/>
  <c r="I595" i="2"/>
  <c r="J596" i="2" s="1"/>
  <c r="I586" i="2"/>
  <c r="I587" i="2" s="1"/>
  <c r="F574" i="2"/>
  <c r="C601" i="2" s="1"/>
  <c r="E574" i="2"/>
  <c r="B600" i="2" s="1"/>
  <c r="J115" i="4" l="1"/>
  <c r="C129" i="4"/>
  <c r="I124" i="4"/>
  <c r="J124" i="4"/>
  <c r="B128" i="4"/>
  <c r="J114" i="4"/>
  <c r="C600" i="2"/>
  <c r="J587" i="2"/>
  <c r="J595" i="2"/>
  <c r="I596" i="2"/>
  <c r="J586" i="2"/>
  <c r="I260" i="1" l="1"/>
  <c r="J261" i="1" s="1"/>
  <c r="I251" i="1"/>
  <c r="I252" i="1" s="1"/>
  <c r="F239" i="1"/>
  <c r="C266" i="1" s="1"/>
  <c r="E239" i="1"/>
  <c r="C265" i="1" l="1"/>
  <c r="J252" i="1"/>
  <c r="J260" i="1"/>
  <c r="B265" i="1"/>
  <c r="I261" i="1"/>
  <c r="J251" i="1"/>
  <c r="I706" i="1" l="1"/>
  <c r="J707" i="1" s="1"/>
  <c r="I697" i="1"/>
  <c r="I698" i="1" s="1"/>
  <c r="F685" i="1"/>
  <c r="E685" i="1"/>
  <c r="I683" i="1"/>
  <c r="I258" i="4"/>
  <c r="I281" i="4"/>
  <c r="I282" i="4" s="1"/>
  <c r="I272" i="4"/>
  <c r="J272" i="4" s="1"/>
  <c r="F260" i="4"/>
  <c r="E260" i="4"/>
  <c r="I739" i="1"/>
  <c r="J740" i="1" s="1"/>
  <c r="I730" i="1"/>
  <c r="I731" i="1" s="1"/>
  <c r="F718" i="1"/>
  <c r="E718" i="1"/>
  <c r="I716" i="1"/>
  <c r="I585" i="1"/>
  <c r="I608" i="1"/>
  <c r="J609" i="1" s="1"/>
  <c r="I599" i="1"/>
  <c r="I600" i="1" s="1"/>
  <c r="F587" i="1"/>
  <c r="E587" i="1"/>
  <c r="I543" i="3"/>
  <c r="I660" i="2"/>
  <c r="J661" i="2" s="1"/>
  <c r="I651" i="2"/>
  <c r="I652" i="2" s="1"/>
  <c r="F639" i="2"/>
  <c r="C666" i="2" s="1"/>
  <c r="E639" i="2"/>
  <c r="I637" i="2"/>
  <c r="I279" i="2"/>
  <c r="J280" i="2" s="1"/>
  <c r="I270" i="2"/>
  <c r="J270" i="2" s="1"/>
  <c r="F258" i="2"/>
  <c r="E258" i="2"/>
  <c r="I2" i="4"/>
  <c r="I25" i="4"/>
  <c r="J26" i="4" s="1"/>
  <c r="I16" i="4"/>
  <c r="I17" i="4" s="1"/>
  <c r="F4" i="4"/>
  <c r="E4" i="4"/>
  <c r="J25" i="4" l="1"/>
  <c r="C30" i="4"/>
  <c r="C286" i="4"/>
  <c r="J282" i="4"/>
  <c r="C285" i="2"/>
  <c r="C665" i="2"/>
  <c r="C711" i="1"/>
  <c r="C745" i="1"/>
  <c r="C284" i="2"/>
  <c r="C712" i="1"/>
  <c r="J698" i="1"/>
  <c r="J706" i="1"/>
  <c r="I707" i="1"/>
  <c r="B711" i="1"/>
  <c r="J697" i="1"/>
  <c r="C744" i="1"/>
  <c r="J281" i="4"/>
  <c r="C287" i="4"/>
  <c r="J273" i="4"/>
  <c r="I273" i="4"/>
  <c r="B286" i="4"/>
  <c r="J739" i="1"/>
  <c r="J731" i="1"/>
  <c r="I740" i="1"/>
  <c r="B744" i="1"/>
  <c r="J730" i="1"/>
  <c r="C613" i="1"/>
  <c r="C614" i="1"/>
  <c r="J600" i="1"/>
  <c r="J599" i="1"/>
  <c r="J608" i="1"/>
  <c r="I609" i="1"/>
  <c r="B613" i="1"/>
  <c r="J652" i="2"/>
  <c r="J660" i="2"/>
  <c r="I661" i="2"/>
  <c r="B665" i="2"/>
  <c r="J651" i="2"/>
  <c r="J271" i="2"/>
  <c r="I271" i="2"/>
  <c r="J279" i="2"/>
  <c r="I280" i="2"/>
  <c r="B284" i="2"/>
  <c r="J17" i="4"/>
  <c r="J16" i="4"/>
  <c r="C31" i="4"/>
  <c r="I26" i="4"/>
  <c r="B30" i="4"/>
  <c r="I33" i="3" l="1"/>
  <c r="I56" i="3"/>
  <c r="J57" i="3" s="1"/>
  <c r="I47" i="3"/>
  <c r="I48" i="3" s="1"/>
  <c r="F35" i="3"/>
  <c r="E35" i="3"/>
  <c r="I700" i="4"/>
  <c r="J701" i="4" s="1"/>
  <c r="I691" i="4"/>
  <c r="I692" i="4" s="1"/>
  <c r="F679" i="4"/>
  <c r="E679" i="4"/>
  <c r="I677" i="4"/>
  <c r="I652" i="1"/>
  <c r="I675" i="1"/>
  <c r="J676" i="1" s="1"/>
  <c r="I666" i="1"/>
  <c r="J666" i="1" s="1"/>
  <c r="F654" i="1"/>
  <c r="E654" i="1"/>
  <c r="I129" i="3"/>
  <c r="I152" i="3"/>
  <c r="J153" i="3" s="1"/>
  <c r="I143" i="3"/>
  <c r="I144" i="3" s="1"/>
  <c r="F131" i="3"/>
  <c r="E131" i="3"/>
  <c r="I538" i="4"/>
  <c r="J539" i="4" s="1"/>
  <c r="I166" i="1"/>
  <c r="I189" i="1"/>
  <c r="J189" i="1" s="1"/>
  <c r="I180" i="1"/>
  <c r="I181" i="1" s="1"/>
  <c r="F168" i="1"/>
  <c r="E168" i="1"/>
  <c r="C706" i="4" l="1"/>
  <c r="J47" i="3"/>
  <c r="J48" i="3"/>
  <c r="B61" i="3"/>
  <c r="C61" i="3"/>
  <c r="C62" i="3"/>
  <c r="I57" i="3"/>
  <c r="J56" i="3"/>
  <c r="C705" i="4"/>
  <c r="J692" i="4"/>
  <c r="J700" i="4"/>
  <c r="B705" i="4"/>
  <c r="J691" i="4"/>
  <c r="I701" i="4"/>
  <c r="J144" i="3"/>
  <c r="C681" i="1"/>
  <c r="C680" i="1"/>
  <c r="I667" i="1"/>
  <c r="J667" i="1"/>
  <c r="I676" i="1"/>
  <c r="J675" i="1"/>
  <c r="B680" i="1"/>
  <c r="C158" i="3"/>
  <c r="C157" i="3"/>
  <c r="J152" i="3"/>
  <c r="I153" i="3"/>
  <c r="B157" i="3"/>
  <c r="J143" i="3"/>
  <c r="J538" i="4"/>
  <c r="I539" i="4"/>
  <c r="J181" i="1"/>
  <c r="C194" i="1"/>
  <c r="C195" i="1"/>
  <c r="I190" i="1"/>
  <c r="J190" i="1"/>
  <c r="B194" i="1"/>
  <c r="J180" i="1"/>
  <c r="I541" i="2" l="1"/>
  <c r="I564" i="2"/>
  <c r="J565" i="2" s="1"/>
  <c r="I555" i="2"/>
  <c r="I556" i="2" s="1"/>
  <c r="F543" i="2"/>
  <c r="E543" i="2"/>
  <c r="J556" i="2" l="1"/>
  <c r="C569" i="2"/>
  <c r="C570" i="2"/>
  <c r="J564" i="2"/>
  <c r="B569" i="2"/>
  <c r="I565" i="2"/>
  <c r="J555" i="2"/>
  <c r="I605" i="2"/>
  <c r="I628" i="2"/>
  <c r="J629" i="2" s="1"/>
  <c r="I619" i="2"/>
  <c r="I620" i="2" s="1"/>
  <c r="F607" i="2"/>
  <c r="E607" i="2"/>
  <c r="I645" i="4"/>
  <c r="I668" i="4"/>
  <c r="I669" i="4" s="1"/>
  <c r="I659" i="4"/>
  <c r="I660" i="4" s="1"/>
  <c r="F647" i="4"/>
  <c r="E647" i="4"/>
  <c r="E165" i="4"/>
  <c r="F165" i="4"/>
  <c r="I177" i="4"/>
  <c r="J177" i="4" s="1"/>
  <c r="I186" i="4"/>
  <c r="I187" i="4" s="1"/>
  <c r="B191" i="4" l="1"/>
  <c r="C673" i="4"/>
  <c r="J187" i="4"/>
  <c r="J186" i="4"/>
  <c r="J619" i="2"/>
  <c r="J620" i="2"/>
  <c r="C674" i="4"/>
  <c r="C634" i="2"/>
  <c r="C633" i="2"/>
  <c r="J628" i="2"/>
  <c r="I629" i="2"/>
  <c r="B633" i="2"/>
  <c r="J668" i="4"/>
  <c r="J669" i="4"/>
  <c r="B673" i="4"/>
  <c r="J660" i="4"/>
  <c r="J659" i="4"/>
  <c r="J178" i="4"/>
  <c r="C191" i="4"/>
  <c r="I178" i="4"/>
  <c r="C192" i="4"/>
  <c r="F398" i="5" l="1"/>
  <c r="E398" i="5"/>
  <c r="F367" i="5"/>
  <c r="E367" i="5"/>
  <c r="F334" i="5"/>
  <c r="E334" i="5"/>
  <c r="F299" i="5"/>
  <c r="E299" i="5"/>
  <c r="F268" i="5"/>
  <c r="E268" i="5"/>
  <c r="F235" i="5"/>
  <c r="E235" i="5"/>
  <c r="F200" i="5"/>
  <c r="E200" i="5"/>
  <c r="B226" i="5" s="1"/>
  <c r="F167" i="5"/>
  <c r="E167" i="5"/>
  <c r="F136" i="5"/>
  <c r="E136" i="5"/>
  <c r="F100" i="5"/>
  <c r="E100" i="5"/>
  <c r="F69" i="5"/>
  <c r="E69" i="5"/>
  <c r="F5" i="5"/>
  <c r="E5" i="5"/>
  <c r="F944" i="4"/>
  <c r="E944" i="4"/>
  <c r="F911" i="4"/>
  <c r="E911" i="4"/>
  <c r="F880" i="4"/>
  <c r="E880" i="4"/>
  <c r="F846" i="4"/>
  <c r="E846" i="4"/>
  <c r="F814" i="4"/>
  <c r="E814" i="4"/>
  <c r="F780" i="4"/>
  <c r="E780" i="4"/>
  <c r="F712" i="4"/>
  <c r="E712" i="4"/>
  <c r="F616" i="4"/>
  <c r="E616" i="4"/>
  <c r="F579" i="4"/>
  <c r="E579" i="4"/>
  <c r="F548" i="4"/>
  <c r="E548" i="4"/>
  <c r="F517" i="4"/>
  <c r="E517" i="4"/>
  <c r="F486" i="4"/>
  <c r="E486" i="4"/>
  <c r="F453" i="4"/>
  <c r="E453" i="4"/>
  <c r="F422" i="4"/>
  <c r="E422" i="4"/>
  <c r="F389" i="4"/>
  <c r="E389" i="4"/>
  <c r="F355" i="4"/>
  <c r="E355" i="4"/>
  <c r="F324" i="4"/>
  <c r="E324" i="4"/>
  <c r="F293" i="4"/>
  <c r="E293" i="4"/>
  <c r="F229" i="4"/>
  <c r="E229" i="4"/>
  <c r="F198" i="4"/>
  <c r="E198" i="4"/>
  <c r="F134" i="4"/>
  <c r="E134" i="4"/>
  <c r="F70" i="4"/>
  <c r="E70" i="4"/>
  <c r="F38" i="4"/>
  <c r="E38" i="4"/>
  <c r="F545" i="3"/>
  <c r="E545" i="3"/>
  <c r="F514" i="3"/>
  <c r="E514" i="3"/>
  <c r="F481" i="3"/>
  <c r="E481" i="3"/>
  <c r="F450" i="3"/>
  <c r="E450" i="3"/>
  <c r="F419" i="3"/>
  <c r="E419" i="3"/>
  <c r="F388" i="3"/>
  <c r="E388" i="3"/>
  <c r="F356" i="3"/>
  <c r="E356" i="3"/>
  <c r="F325" i="3"/>
  <c r="E325" i="3"/>
  <c r="F293" i="3"/>
  <c r="E293" i="3"/>
  <c r="F261" i="3"/>
  <c r="E261" i="3"/>
  <c r="F230" i="3"/>
  <c r="E230" i="3"/>
  <c r="F199" i="3"/>
  <c r="E199" i="3"/>
  <c r="F166" i="3"/>
  <c r="E166" i="3"/>
  <c r="F100" i="3"/>
  <c r="E100" i="3"/>
  <c r="F69" i="3"/>
  <c r="E69" i="3"/>
  <c r="F4" i="3"/>
  <c r="E4" i="3"/>
  <c r="F512" i="2"/>
  <c r="E512" i="2"/>
  <c r="F481" i="2"/>
  <c r="E481" i="2"/>
  <c r="F450" i="2"/>
  <c r="E450" i="2"/>
  <c r="F418" i="2"/>
  <c r="E418" i="2"/>
  <c r="F386" i="2"/>
  <c r="E386" i="2"/>
  <c r="F355" i="2"/>
  <c r="E355" i="2"/>
  <c r="I336" i="2"/>
  <c r="J336" i="2" s="1"/>
  <c r="F324" i="2"/>
  <c r="E324" i="2"/>
  <c r="F292" i="2"/>
  <c r="E292" i="2"/>
  <c r="F227" i="2"/>
  <c r="E227" i="2"/>
  <c r="F196" i="2"/>
  <c r="E196" i="2"/>
  <c r="F165" i="2"/>
  <c r="E165" i="2"/>
  <c r="B319" i="3" l="1"/>
  <c r="B479" i="4"/>
  <c r="F134" i="2"/>
  <c r="E134" i="2"/>
  <c r="F103" i="2"/>
  <c r="E103" i="2"/>
  <c r="F71" i="2"/>
  <c r="E71" i="2"/>
  <c r="F38" i="2"/>
  <c r="E38" i="2"/>
  <c r="F4" i="2"/>
  <c r="E4" i="2"/>
  <c r="F751" i="1"/>
  <c r="E751" i="1"/>
  <c r="F622" i="1"/>
  <c r="E622" i="1"/>
  <c r="F555" i="1"/>
  <c r="E555" i="1"/>
  <c r="F523" i="1"/>
  <c r="E523" i="1"/>
  <c r="F492" i="1"/>
  <c r="E492" i="1"/>
  <c r="F461" i="1"/>
  <c r="E461" i="1"/>
  <c r="F430" i="1"/>
  <c r="E430" i="1"/>
  <c r="F398" i="1"/>
  <c r="E398" i="1"/>
  <c r="F366" i="1"/>
  <c r="E366" i="1"/>
  <c r="F335" i="1"/>
  <c r="E335" i="1"/>
  <c r="F303" i="1"/>
  <c r="E303" i="1"/>
  <c r="F272" i="1"/>
  <c r="E272" i="1"/>
  <c r="F201" i="1"/>
  <c r="E201" i="1"/>
  <c r="F137" i="1"/>
  <c r="E137" i="1"/>
  <c r="F101" i="1"/>
  <c r="E101" i="1"/>
  <c r="F69" i="1"/>
  <c r="E69" i="1"/>
  <c r="F35" i="1"/>
  <c r="E35" i="1"/>
  <c r="F4" i="1"/>
  <c r="E4" i="1"/>
  <c r="I121" i="5"/>
  <c r="J122" i="5" s="1"/>
  <c r="I112" i="5"/>
  <c r="I113" i="5" s="1"/>
  <c r="I98" i="5"/>
  <c r="I577" i="4"/>
  <c r="I600" i="4"/>
  <c r="J600" i="4" s="1"/>
  <c r="I591" i="4"/>
  <c r="I592" i="4" s="1"/>
  <c r="C605" i="4"/>
  <c r="I297" i="5"/>
  <c r="I320" i="5"/>
  <c r="J321" i="5" s="1"/>
  <c r="I311" i="5"/>
  <c r="I312" i="5" s="1"/>
  <c r="I33" i="1"/>
  <c r="I56" i="1"/>
  <c r="J57" i="1" s="1"/>
  <c r="I47" i="1"/>
  <c r="J48" i="1" s="1"/>
  <c r="I479" i="3"/>
  <c r="I502" i="3"/>
  <c r="J503" i="3" s="1"/>
  <c r="I493" i="3"/>
  <c r="J494" i="3" s="1"/>
  <c r="B127" i="1" l="1"/>
  <c r="B329" i="1"/>
  <c r="J312" i="5"/>
  <c r="I122" i="5"/>
  <c r="C61" i="1"/>
  <c r="C127" i="5"/>
  <c r="B126" i="5"/>
  <c r="J112" i="5"/>
  <c r="J113" i="5"/>
  <c r="C126" i="5"/>
  <c r="J121" i="5"/>
  <c r="J592" i="4"/>
  <c r="C606" i="4"/>
  <c r="I601" i="4"/>
  <c r="J601" i="4"/>
  <c r="B605" i="4"/>
  <c r="J591" i="4"/>
  <c r="C325" i="5"/>
  <c r="C326" i="5"/>
  <c r="J320" i="5"/>
  <c r="B325" i="5"/>
  <c r="I321" i="5"/>
  <c r="J311" i="5"/>
  <c r="C62" i="1"/>
  <c r="J47" i="1"/>
  <c r="I48" i="1"/>
  <c r="J56" i="1"/>
  <c r="I57" i="1"/>
  <c r="B61" i="1"/>
  <c r="J493" i="3"/>
  <c r="C507" i="3"/>
  <c r="C508" i="3"/>
  <c r="I494" i="3"/>
  <c r="J502" i="3"/>
  <c r="I503" i="3"/>
  <c r="B507" i="3"/>
  <c r="I67" i="5"/>
  <c r="I90" i="5" l="1"/>
  <c r="J91" i="5" s="1"/>
  <c r="I81" i="5"/>
  <c r="I82" i="5" s="1"/>
  <c r="J82" i="5" l="1"/>
  <c r="C95" i="5"/>
  <c r="C96" i="5"/>
  <c r="I91" i="5"/>
  <c r="B95" i="5"/>
  <c r="J90" i="5"/>
  <c r="J81" i="5"/>
  <c r="I451" i="4"/>
  <c r="I465" i="4"/>
  <c r="J465" i="4" s="1"/>
  <c r="I474" i="4"/>
  <c r="J474" i="4" s="1"/>
  <c r="C479" i="4" l="1"/>
  <c r="J466" i="4"/>
  <c r="I466" i="4"/>
  <c r="C480" i="4"/>
  <c r="I475" i="4"/>
  <c r="J475" i="4"/>
  <c r="I353" i="4" l="1"/>
  <c r="I376" i="4"/>
  <c r="J377" i="4" s="1"/>
  <c r="I367" i="4"/>
  <c r="I368" i="4" s="1"/>
  <c r="I164" i="3"/>
  <c r="I187" i="3"/>
  <c r="J188" i="3" s="1"/>
  <c r="I178" i="3"/>
  <c r="I179" i="3" s="1"/>
  <c r="B642" i="4"/>
  <c r="I628" i="4"/>
  <c r="J628" i="4" s="1"/>
  <c r="I637" i="4"/>
  <c r="I638" i="4" s="1"/>
  <c r="J368" i="4" l="1"/>
  <c r="C381" i="4"/>
  <c r="C382" i="4"/>
  <c r="J376" i="4"/>
  <c r="I377" i="4"/>
  <c r="B381" i="4"/>
  <c r="J367" i="4"/>
  <c r="J629" i="4"/>
  <c r="I629" i="4"/>
  <c r="C643" i="4"/>
  <c r="C642" i="4"/>
  <c r="J179" i="3"/>
  <c r="C193" i="3"/>
  <c r="C192" i="3"/>
  <c r="B192" i="3"/>
  <c r="J178" i="3"/>
  <c r="J187" i="3"/>
  <c r="I188" i="3"/>
  <c r="J637" i="4"/>
  <c r="J638" i="4"/>
  <c r="I396" i="1" l="1"/>
  <c r="I419" i="1"/>
  <c r="J420" i="1" s="1"/>
  <c r="I410" i="1"/>
  <c r="J411" i="1" s="1"/>
  <c r="I420" i="1" l="1"/>
  <c r="J419" i="1"/>
  <c r="B424" i="1"/>
  <c r="I411" i="1"/>
  <c r="J410" i="1"/>
  <c r="C425" i="1"/>
  <c r="C424" i="1"/>
  <c r="I867" i="4" l="1"/>
  <c r="J868" i="4" s="1"/>
  <c r="I858" i="4"/>
  <c r="I859" i="4" s="1"/>
  <c r="I801" i="4"/>
  <c r="J802" i="4" s="1"/>
  <c r="I792" i="4"/>
  <c r="J792" i="4" s="1"/>
  <c r="I835" i="4"/>
  <c r="J836" i="4" s="1"/>
  <c r="I826" i="4"/>
  <c r="I827" i="4" s="1"/>
  <c r="C872" i="4" l="1"/>
  <c r="C806" i="4"/>
  <c r="C873" i="4"/>
  <c r="J859" i="4"/>
  <c r="C807" i="4"/>
  <c r="J858" i="4"/>
  <c r="I868" i="4"/>
  <c r="J867" i="4"/>
  <c r="B872" i="4"/>
  <c r="I793" i="4"/>
  <c r="J793" i="4"/>
  <c r="J801" i="4"/>
  <c r="I802" i="4"/>
  <c r="B806" i="4"/>
  <c r="C841" i="4"/>
  <c r="C840" i="4"/>
  <c r="J827" i="4"/>
  <c r="J835" i="4"/>
  <c r="I836" i="4"/>
  <c r="B840" i="4"/>
  <c r="J826" i="4"/>
  <c r="I221" i="5"/>
  <c r="J222" i="5" s="1"/>
  <c r="I212" i="5"/>
  <c r="J213" i="5" s="1"/>
  <c r="C226" i="5" l="1"/>
  <c r="C227" i="5"/>
  <c r="J212" i="5"/>
  <c r="I213" i="5"/>
  <c r="J221" i="5"/>
  <c r="I222" i="5"/>
  <c r="I314" i="3"/>
  <c r="J315" i="3" s="1"/>
  <c r="I305" i="3"/>
  <c r="J305" i="3" s="1"/>
  <c r="C319" i="3" l="1"/>
  <c r="C320" i="3"/>
  <c r="I315" i="3"/>
  <c r="I306" i="3"/>
  <c r="J306" i="3"/>
  <c r="J314" i="3"/>
  <c r="I122" i="1" l="1"/>
  <c r="J123" i="1" s="1"/>
  <c r="I113" i="1"/>
  <c r="J114" i="1" s="1"/>
  <c r="C127" i="1"/>
  <c r="I410" i="4"/>
  <c r="J411" i="4" s="1"/>
  <c r="I401" i="4"/>
  <c r="J401" i="4" s="1"/>
  <c r="C128" i="1" l="1"/>
  <c r="C415" i="4"/>
  <c r="B415" i="4"/>
  <c r="I123" i="1"/>
  <c r="J113" i="1"/>
  <c r="I114" i="1"/>
  <c r="J122" i="1"/>
  <c r="C416" i="4"/>
  <c r="J410" i="4"/>
  <c r="I411" i="4"/>
  <c r="I402" i="4"/>
  <c r="J402" i="4"/>
  <c r="I248" i="2"/>
  <c r="J249" i="2" s="1"/>
  <c r="I239" i="2"/>
  <c r="J239" i="2" s="1"/>
  <c r="I25" i="2"/>
  <c r="J26" i="2" s="1"/>
  <c r="I16" i="2"/>
  <c r="J16" i="2" s="1"/>
  <c r="C254" i="2" l="1"/>
  <c r="B253" i="2"/>
  <c r="C31" i="2"/>
  <c r="C253" i="2"/>
  <c r="I240" i="2"/>
  <c r="J240" i="2"/>
  <c r="J248" i="2"/>
  <c r="I249" i="2"/>
  <c r="C30" i="2"/>
  <c r="B30" i="2"/>
  <c r="I17" i="2"/>
  <c r="J17" i="2"/>
  <c r="J25" i="2"/>
  <c r="I26" i="2"/>
  <c r="I643" i="1" l="1"/>
  <c r="J644" i="1" s="1"/>
  <c r="I634" i="1"/>
  <c r="J634" i="1" s="1"/>
  <c r="I544" i="1"/>
  <c r="I545" i="1" s="1"/>
  <c r="I535" i="1"/>
  <c r="I536" i="1" s="1"/>
  <c r="C550" i="1" l="1"/>
  <c r="I635" i="1"/>
  <c r="J635" i="1"/>
  <c r="C649" i="1"/>
  <c r="C648" i="1"/>
  <c r="B648" i="1"/>
  <c r="J643" i="1"/>
  <c r="I644" i="1"/>
  <c r="C549" i="1"/>
  <c r="J545" i="1"/>
  <c r="B549" i="1"/>
  <c r="J535" i="1"/>
  <c r="J536" i="1"/>
  <c r="J544" i="1"/>
  <c r="I439" i="2"/>
  <c r="J440" i="2" s="1"/>
  <c r="I430" i="2"/>
  <c r="J431" i="2" s="1"/>
  <c r="I59" i="2"/>
  <c r="J60" i="2" s="1"/>
  <c r="I50" i="2"/>
  <c r="J50" i="2" s="1"/>
  <c r="B64" i="2"/>
  <c r="B444" i="2" l="1"/>
  <c r="C64" i="2"/>
  <c r="C445" i="2"/>
  <c r="C444" i="2"/>
  <c r="J430" i="2"/>
  <c r="I431" i="2"/>
  <c r="J439" i="2"/>
  <c r="I440" i="2"/>
  <c r="I51" i="2"/>
  <c r="J51" i="2"/>
  <c r="C65" i="2"/>
  <c r="J59" i="2"/>
  <c r="I60" i="2"/>
  <c r="I419" i="5" l="1"/>
  <c r="J420" i="5" s="1"/>
  <c r="I410" i="5"/>
  <c r="I411" i="5" s="1"/>
  <c r="I256" i="5"/>
  <c r="J257" i="5" s="1"/>
  <c r="I247" i="5"/>
  <c r="J247" i="5" s="1"/>
  <c r="I388" i="5"/>
  <c r="I389" i="5" s="1"/>
  <c r="I379" i="5"/>
  <c r="J379" i="5" s="1"/>
  <c r="B393" i="5" l="1"/>
  <c r="B261" i="5"/>
  <c r="B424" i="5"/>
  <c r="C393" i="5"/>
  <c r="C424" i="5"/>
  <c r="C425" i="5"/>
  <c r="C261" i="5"/>
  <c r="J419" i="5"/>
  <c r="J411" i="5"/>
  <c r="J410" i="5"/>
  <c r="I420" i="5"/>
  <c r="C262" i="5"/>
  <c r="J256" i="5"/>
  <c r="I257" i="5"/>
  <c r="I248" i="5"/>
  <c r="J248" i="5"/>
  <c r="J380" i="5"/>
  <c r="I380" i="5"/>
  <c r="C394" i="5"/>
  <c r="J388" i="5"/>
  <c r="J389" i="5"/>
  <c r="I377" i="3"/>
  <c r="J378" i="3" s="1"/>
  <c r="I368" i="3"/>
  <c r="J369" i="3" s="1"/>
  <c r="I188" i="5"/>
  <c r="J189" i="5" s="1"/>
  <c r="I179" i="5"/>
  <c r="I180" i="5" s="1"/>
  <c r="I932" i="4"/>
  <c r="J933" i="4" s="1"/>
  <c r="I923" i="4"/>
  <c r="J923" i="4" s="1"/>
  <c r="B193" i="5" l="1"/>
  <c r="B382" i="3"/>
  <c r="B937" i="4"/>
  <c r="J368" i="3"/>
  <c r="I369" i="3"/>
  <c r="C937" i="4"/>
  <c r="C193" i="5"/>
  <c r="C194" i="5"/>
  <c r="C382" i="3"/>
  <c r="C383" i="3"/>
  <c r="J377" i="3"/>
  <c r="I378" i="3"/>
  <c r="J180" i="5"/>
  <c r="J179" i="5"/>
  <c r="J188" i="5"/>
  <c r="I189" i="5"/>
  <c r="C938" i="4"/>
  <c r="I924" i="4"/>
  <c r="J924" i="4"/>
  <c r="J932" i="4"/>
  <c r="I933" i="4"/>
  <c r="I965" i="4"/>
  <c r="J966" i="4" s="1"/>
  <c r="I956" i="4"/>
  <c r="J957" i="4" s="1"/>
  <c r="I772" i="1"/>
  <c r="J773" i="1" s="1"/>
  <c r="I763" i="1"/>
  <c r="J764" i="1" s="1"/>
  <c r="I355" i="5"/>
  <c r="J356" i="5" s="1"/>
  <c r="I346" i="5"/>
  <c r="J347" i="5" s="1"/>
  <c r="I289" i="5"/>
  <c r="J290" i="5" s="1"/>
  <c r="I280" i="5"/>
  <c r="J281" i="5" s="1"/>
  <c r="I157" i="5"/>
  <c r="J158" i="5" s="1"/>
  <c r="I148" i="5"/>
  <c r="J149" i="5" s="1"/>
  <c r="I26" i="5"/>
  <c r="J27" i="5" s="1"/>
  <c r="I17" i="5"/>
  <c r="J17" i="5" s="1"/>
  <c r="I901" i="4"/>
  <c r="J901" i="4" s="1"/>
  <c r="I892" i="4"/>
  <c r="J893" i="4" s="1"/>
  <c r="I733" i="4"/>
  <c r="J733" i="4" s="1"/>
  <c r="I724" i="4"/>
  <c r="J725" i="4" s="1"/>
  <c r="I569" i="4"/>
  <c r="J569" i="4" s="1"/>
  <c r="I560" i="4"/>
  <c r="J561" i="4" s="1"/>
  <c r="I529" i="4"/>
  <c r="J530" i="4" s="1"/>
  <c r="I507" i="4"/>
  <c r="J507" i="4" s="1"/>
  <c r="I498" i="4"/>
  <c r="J499" i="4" s="1"/>
  <c r="I443" i="4"/>
  <c r="J443" i="4" s="1"/>
  <c r="I434" i="4"/>
  <c r="J434" i="4" s="1"/>
  <c r="I345" i="4"/>
  <c r="J345" i="4" s="1"/>
  <c r="I336" i="4"/>
  <c r="J336" i="4" s="1"/>
  <c r="I314" i="4"/>
  <c r="J314" i="4" s="1"/>
  <c r="I305" i="4"/>
  <c r="J306" i="4" s="1"/>
  <c r="I250" i="4"/>
  <c r="J250" i="4" s="1"/>
  <c r="I241" i="4"/>
  <c r="J242" i="4" s="1"/>
  <c r="I219" i="4"/>
  <c r="J219" i="4" s="1"/>
  <c r="I210" i="4"/>
  <c r="J211" i="4" s="1"/>
  <c r="I155" i="4"/>
  <c r="J156" i="4" s="1"/>
  <c r="I146" i="4"/>
  <c r="J147" i="4" s="1"/>
  <c r="I91" i="4"/>
  <c r="J92" i="4" s="1"/>
  <c r="I82" i="4"/>
  <c r="J83" i="4" s="1"/>
  <c r="I59" i="4"/>
  <c r="I60" i="4" s="1"/>
  <c r="I50" i="4"/>
  <c r="J51" i="4" s="1"/>
  <c r="I566" i="3"/>
  <c r="I567" i="3" s="1"/>
  <c r="I557" i="3"/>
  <c r="J557" i="3" s="1"/>
  <c r="I535" i="3"/>
  <c r="I536" i="3" s="1"/>
  <c r="I526" i="3"/>
  <c r="J526" i="3" s="1"/>
  <c r="I471" i="3"/>
  <c r="I472" i="3" s="1"/>
  <c r="I462" i="3"/>
  <c r="J462" i="3" s="1"/>
  <c r="I440" i="3"/>
  <c r="I441" i="3" s="1"/>
  <c r="I431" i="3"/>
  <c r="J432" i="3" s="1"/>
  <c r="I409" i="3"/>
  <c r="I410" i="3" s="1"/>
  <c r="I400" i="3"/>
  <c r="J401" i="3" s="1"/>
  <c r="I346" i="3"/>
  <c r="I347" i="3" s="1"/>
  <c r="I337" i="3"/>
  <c r="J337" i="3" s="1"/>
  <c r="I282" i="3"/>
  <c r="I283" i="3" s="1"/>
  <c r="I273" i="3"/>
  <c r="J273" i="3" s="1"/>
  <c r="I251" i="3"/>
  <c r="I252" i="3" s="1"/>
  <c r="I242" i="3"/>
  <c r="J243" i="3" s="1"/>
  <c r="I220" i="3"/>
  <c r="I221" i="3" s="1"/>
  <c r="I211" i="3"/>
  <c r="J211" i="3" s="1"/>
  <c r="I121" i="3"/>
  <c r="I122" i="3" s="1"/>
  <c r="I112" i="3"/>
  <c r="J112" i="3" s="1"/>
  <c r="I90" i="3"/>
  <c r="I91" i="3" s="1"/>
  <c r="I81" i="3"/>
  <c r="J82" i="3" s="1"/>
  <c r="I25" i="3"/>
  <c r="I26" i="3" s="1"/>
  <c r="I16" i="3"/>
  <c r="J17" i="3" s="1"/>
  <c r="I533" i="2"/>
  <c r="I534" i="2" s="1"/>
  <c r="I524" i="2"/>
  <c r="J525" i="2" s="1"/>
  <c r="I502" i="2"/>
  <c r="I503" i="2" s="1"/>
  <c r="I493" i="2"/>
  <c r="J494" i="2" s="1"/>
  <c r="I471" i="2"/>
  <c r="I472" i="2" s="1"/>
  <c r="I462" i="2"/>
  <c r="J463" i="2" s="1"/>
  <c r="I407" i="2"/>
  <c r="I408" i="2" s="1"/>
  <c r="I398" i="2"/>
  <c r="J399" i="2" s="1"/>
  <c r="I376" i="2"/>
  <c r="I377" i="2" s="1"/>
  <c r="I367" i="2"/>
  <c r="J368" i="2" s="1"/>
  <c r="I345" i="2"/>
  <c r="I346" i="2" s="1"/>
  <c r="J337" i="2"/>
  <c r="I313" i="2"/>
  <c r="I314" i="2" s="1"/>
  <c r="I304" i="2"/>
  <c r="J305" i="2" s="1"/>
  <c r="I217" i="2"/>
  <c r="I218" i="2" s="1"/>
  <c r="I208" i="2"/>
  <c r="J209" i="2" s="1"/>
  <c r="I186" i="2"/>
  <c r="I187" i="2" s="1"/>
  <c r="I177" i="2"/>
  <c r="J178" i="2" s="1"/>
  <c r="I155" i="2"/>
  <c r="I156" i="2" s="1"/>
  <c r="I146" i="2"/>
  <c r="J147" i="2" s="1"/>
  <c r="I124" i="2"/>
  <c r="I125" i="2" s="1"/>
  <c r="I115" i="2"/>
  <c r="J116" i="2" s="1"/>
  <c r="I92" i="2"/>
  <c r="I93" i="2" s="1"/>
  <c r="I83" i="2"/>
  <c r="J84" i="2" s="1"/>
  <c r="I576" i="1"/>
  <c r="J577" i="1" s="1"/>
  <c r="I567" i="1"/>
  <c r="J568" i="1" s="1"/>
  <c r="I513" i="1"/>
  <c r="J513" i="1" s="1"/>
  <c r="I504" i="1"/>
  <c r="I505" i="1" s="1"/>
  <c r="I482" i="1"/>
  <c r="J483" i="1" s="1"/>
  <c r="I473" i="1"/>
  <c r="J474" i="1" s="1"/>
  <c r="I451" i="1"/>
  <c r="J452" i="1" s="1"/>
  <c r="I442" i="1"/>
  <c r="J443" i="1" s="1"/>
  <c r="I387" i="1"/>
  <c r="J388" i="1" s="1"/>
  <c r="I378" i="1"/>
  <c r="J379" i="1" s="1"/>
  <c r="I356" i="1"/>
  <c r="J357" i="1" s="1"/>
  <c r="I347" i="1"/>
  <c r="J348" i="1" s="1"/>
  <c r="I324" i="1"/>
  <c r="J324" i="1" s="1"/>
  <c r="I315" i="1"/>
  <c r="J316" i="1" s="1"/>
  <c r="I293" i="1"/>
  <c r="J294" i="1" s="1"/>
  <c r="I284" i="1"/>
  <c r="J285" i="1" s="1"/>
  <c r="I222" i="1"/>
  <c r="J223" i="1" s="1"/>
  <c r="I213" i="1"/>
  <c r="J214" i="1" s="1"/>
  <c r="I158" i="1"/>
  <c r="J158" i="1" s="1"/>
  <c r="I149" i="1"/>
  <c r="J150" i="1" s="1"/>
  <c r="I90" i="1"/>
  <c r="J91" i="1" s="1"/>
  <c r="I81" i="1"/>
  <c r="J82" i="1" s="1"/>
  <c r="B256" i="3"/>
  <c r="B95" i="3"/>
  <c r="B30" i="3"/>
  <c r="B318" i="2"/>
  <c r="I25" i="1"/>
  <c r="J26" i="1" s="1"/>
  <c r="B129" i="2" l="1"/>
  <c r="B476" i="2"/>
  <c r="B191" i="2"/>
  <c r="B350" i="2"/>
  <c r="B574" i="4"/>
  <c r="B294" i="5"/>
  <c r="B31" i="5"/>
  <c r="B96" i="4"/>
  <c r="B319" i="4"/>
  <c r="B512" i="4"/>
  <c r="B543" i="4"/>
  <c r="B738" i="4"/>
  <c r="B126" i="3"/>
  <c r="B351" i="3"/>
  <c r="B540" i="3"/>
  <c r="B225" i="3"/>
  <c r="B414" i="3"/>
  <c r="B571" i="3"/>
  <c r="B287" i="3"/>
  <c r="B476" i="3"/>
  <c r="B361" i="1"/>
  <c r="C476" i="3"/>
  <c r="J347" i="3"/>
  <c r="C330" i="1"/>
  <c r="B163" i="1"/>
  <c r="B456" i="1"/>
  <c r="B392" i="1"/>
  <c r="B255" i="4"/>
  <c r="B160" i="4"/>
  <c r="B360" i="5"/>
  <c r="C95" i="3"/>
  <c r="C287" i="3"/>
  <c r="B162" i="5"/>
  <c r="J26" i="3"/>
  <c r="J252" i="3"/>
  <c r="J283" i="3"/>
  <c r="J441" i="3"/>
  <c r="J410" i="3"/>
  <c r="C163" i="5"/>
  <c r="C414" i="3"/>
  <c r="C30" i="1"/>
  <c r="C512" i="4"/>
  <c r="C96" i="4"/>
  <c r="C319" i="4"/>
  <c r="J504" i="1"/>
  <c r="J505" i="1"/>
  <c r="B30" i="1"/>
  <c r="B64" i="4"/>
  <c r="B448" i="4"/>
  <c r="J570" i="4"/>
  <c r="J60" i="4"/>
  <c r="B350" i="4"/>
  <c r="B906" i="4"/>
  <c r="B224" i="4"/>
  <c r="J346" i="4"/>
  <c r="J508" i="4"/>
  <c r="B160" i="2"/>
  <c r="J325" i="1"/>
  <c r="C971" i="4"/>
  <c r="B970" i="4"/>
  <c r="J314" i="2"/>
  <c r="B538" i="2"/>
  <c r="B412" i="2"/>
  <c r="C519" i="1"/>
  <c r="C392" i="1"/>
  <c r="J356" i="1"/>
  <c r="J473" i="1"/>
  <c r="C457" i="1"/>
  <c r="I357" i="1"/>
  <c r="I325" i="1"/>
  <c r="C571" i="3"/>
  <c r="J90" i="1"/>
  <c r="I159" i="1"/>
  <c r="B233" i="1"/>
  <c r="B487" i="1"/>
  <c r="J159" i="1"/>
  <c r="I452" i="1"/>
  <c r="I514" i="1"/>
  <c r="B581" i="1"/>
  <c r="I91" i="1"/>
  <c r="B777" i="1"/>
  <c r="C163" i="1"/>
  <c r="C329" i="1"/>
  <c r="C456" i="1"/>
  <c r="C581" i="1"/>
  <c r="C361" i="1"/>
  <c r="C98" i="2"/>
  <c r="B97" i="2"/>
  <c r="J346" i="2"/>
  <c r="B507" i="2"/>
  <c r="J218" i="2"/>
  <c r="C97" i="2"/>
  <c r="J93" i="2"/>
  <c r="J377" i="2"/>
  <c r="J187" i="2"/>
  <c r="J503" i="2"/>
  <c r="C129" i="2"/>
  <c r="C318" i="2"/>
  <c r="J125" i="2"/>
  <c r="J408" i="2"/>
  <c r="C160" i="2"/>
  <c r="C476" i="2"/>
  <c r="J534" i="2"/>
  <c r="C191" i="2"/>
  <c r="C350" i="2"/>
  <c r="J156" i="2"/>
  <c r="J472" i="2"/>
  <c r="C225" i="3"/>
  <c r="C95" i="1"/>
  <c r="C96" i="1"/>
  <c r="B95" i="1"/>
  <c r="J442" i="1"/>
  <c r="C381" i="2"/>
  <c r="C382" i="2"/>
  <c r="B381" i="2"/>
  <c r="C222" i="2"/>
  <c r="C223" i="2"/>
  <c r="B222" i="2"/>
  <c r="C507" i="2"/>
  <c r="C778" i="1"/>
  <c r="C31" i="5"/>
  <c r="J122" i="3"/>
  <c r="J536" i="3"/>
  <c r="C226" i="3"/>
  <c r="C30" i="3"/>
  <c r="B445" i="3"/>
  <c r="J221" i="3"/>
  <c r="J567" i="3"/>
  <c r="C288" i="3"/>
  <c r="J91" i="3"/>
  <c r="J472" i="3"/>
  <c r="C96" i="3"/>
  <c r="C126" i="3"/>
  <c r="C351" i="3"/>
  <c r="C540" i="3"/>
  <c r="C445" i="3"/>
  <c r="C412" i="2"/>
  <c r="C538" i="2"/>
  <c r="I348" i="1"/>
  <c r="J347" i="1"/>
  <c r="C256" i="3"/>
  <c r="B518" i="1"/>
  <c r="J315" i="4"/>
  <c r="J59" i="4"/>
  <c r="I444" i="4"/>
  <c r="J956" i="4"/>
  <c r="C738" i="4"/>
  <c r="J220" i="4"/>
  <c r="J444" i="4"/>
  <c r="I957" i="4"/>
  <c r="J251" i="4"/>
  <c r="I508" i="4"/>
  <c r="I570" i="4"/>
  <c r="J734" i="4"/>
  <c r="C970" i="4"/>
  <c r="J155" i="4"/>
  <c r="C160" i="4"/>
  <c r="C350" i="4"/>
  <c r="C543" i="4"/>
  <c r="C906" i="4"/>
  <c r="I156" i="4"/>
  <c r="I251" i="4"/>
  <c r="I346" i="4"/>
  <c r="I902" i="4"/>
  <c r="J902" i="4"/>
  <c r="C224" i="4"/>
  <c r="C574" i="4"/>
  <c r="J91" i="4"/>
  <c r="I92" i="4"/>
  <c r="C64" i="4"/>
  <c r="C255" i="4"/>
  <c r="C448" i="4"/>
  <c r="I220" i="4"/>
  <c r="I315" i="4"/>
  <c r="I734" i="4"/>
  <c r="C360" i="5"/>
  <c r="C233" i="1"/>
  <c r="C487" i="1"/>
  <c r="C907" i="4"/>
  <c r="C518" i="1"/>
  <c r="C361" i="5"/>
  <c r="C162" i="5"/>
  <c r="C294" i="5"/>
  <c r="C295" i="5"/>
  <c r="C32" i="5"/>
  <c r="J965" i="4"/>
  <c r="I966" i="4"/>
  <c r="C739" i="4"/>
  <c r="C575" i="4"/>
  <c r="C544" i="4"/>
  <c r="C513" i="4"/>
  <c r="C449" i="4"/>
  <c r="C351" i="4"/>
  <c r="C320" i="4"/>
  <c r="C256" i="4"/>
  <c r="C225" i="4"/>
  <c r="C161" i="4"/>
  <c r="C97" i="4"/>
  <c r="C65" i="4"/>
  <c r="C572" i="3"/>
  <c r="C541" i="3"/>
  <c r="C477" i="3"/>
  <c r="C446" i="3"/>
  <c r="C415" i="3"/>
  <c r="C352" i="3"/>
  <c r="C257" i="3"/>
  <c r="C127" i="3"/>
  <c r="C31" i="3"/>
  <c r="C539" i="2"/>
  <c r="C508" i="2"/>
  <c r="C477" i="2"/>
  <c r="C413" i="2"/>
  <c r="C351" i="2"/>
  <c r="C319" i="2"/>
  <c r="C192" i="2"/>
  <c r="C161" i="2"/>
  <c r="C130" i="2"/>
  <c r="C777" i="1"/>
  <c r="J763" i="1"/>
  <c r="I764" i="1"/>
  <c r="J772" i="1"/>
  <c r="I773" i="1"/>
  <c r="C582" i="1"/>
  <c r="C488" i="1"/>
  <c r="C393" i="1"/>
  <c r="C362" i="1"/>
  <c r="C234" i="1"/>
  <c r="C164" i="1"/>
  <c r="J148" i="5"/>
  <c r="J346" i="5"/>
  <c r="J280" i="5"/>
  <c r="I18" i="5"/>
  <c r="I149" i="5"/>
  <c r="I281" i="5"/>
  <c r="I347" i="5"/>
  <c r="J18" i="5"/>
  <c r="J26" i="5"/>
  <c r="J157" i="5"/>
  <c r="J289" i="5"/>
  <c r="J355" i="5"/>
  <c r="I27" i="5"/>
  <c r="I158" i="5"/>
  <c r="I290" i="5"/>
  <c r="I356" i="5"/>
  <c r="J50" i="4"/>
  <c r="J146" i="4"/>
  <c r="J305" i="4"/>
  <c r="J498" i="4"/>
  <c r="J560" i="4"/>
  <c r="J892" i="4"/>
  <c r="I51" i="4"/>
  <c r="I83" i="4"/>
  <c r="I147" i="4"/>
  <c r="I211" i="4"/>
  <c r="I242" i="4"/>
  <c r="I306" i="4"/>
  <c r="I337" i="4"/>
  <c r="I435" i="4"/>
  <c r="I499" i="4"/>
  <c r="I530" i="4"/>
  <c r="I561" i="4"/>
  <c r="I725" i="4"/>
  <c r="I893" i="4"/>
  <c r="J82" i="4"/>
  <c r="J210" i="4"/>
  <c r="J241" i="4"/>
  <c r="J529" i="4"/>
  <c r="J724" i="4"/>
  <c r="J337" i="4"/>
  <c r="J435" i="4"/>
  <c r="J81" i="3"/>
  <c r="J400" i="3"/>
  <c r="I17" i="3"/>
  <c r="I82" i="3"/>
  <c r="I113" i="3"/>
  <c r="I212" i="3"/>
  <c r="I243" i="3"/>
  <c r="I274" i="3"/>
  <c r="I338" i="3"/>
  <c r="I401" i="3"/>
  <c r="I432" i="3"/>
  <c r="I463" i="3"/>
  <c r="I527" i="3"/>
  <c r="I558" i="3"/>
  <c r="J16" i="3"/>
  <c r="J242" i="3"/>
  <c r="J431" i="3"/>
  <c r="J113" i="3"/>
  <c r="J212" i="3"/>
  <c r="J274" i="3"/>
  <c r="J338" i="3"/>
  <c r="J463" i="3"/>
  <c r="J527" i="3"/>
  <c r="J558" i="3"/>
  <c r="J25" i="3"/>
  <c r="J90" i="3"/>
  <c r="J121" i="3"/>
  <c r="J220" i="3"/>
  <c r="J251" i="3"/>
  <c r="J282" i="3"/>
  <c r="J346" i="3"/>
  <c r="J409" i="3"/>
  <c r="J440" i="3"/>
  <c r="J471" i="3"/>
  <c r="J535" i="3"/>
  <c r="J566" i="3"/>
  <c r="J115" i="2"/>
  <c r="J208" i="2"/>
  <c r="J304" i="2"/>
  <c r="J367" i="2"/>
  <c r="J398" i="2"/>
  <c r="J462" i="2"/>
  <c r="J493" i="2"/>
  <c r="J524" i="2"/>
  <c r="J83" i="2"/>
  <c r="J146" i="2"/>
  <c r="J177" i="2"/>
  <c r="I84" i="2"/>
  <c r="I116" i="2"/>
  <c r="I147" i="2"/>
  <c r="I178" i="2"/>
  <c r="I209" i="2"/>
  <c r="I305" i="2"/>
  <c r="I337" i="2"/>
  <c r="I368" i="2"/>
  <c r="I399" i="2"/>
  <c r="I463" i="2"/>
  <c r="I494" i="2"/>
  <c r="I525" i="2"/>
  <c r="J92" i="2"/>
  <c r="J124" i="2"/>
  <c r="J155" i="2"/>
  <c r="J186" i="2"/>
  <c r="J217" i="2"/>
  <c r="J313" i="2"/>
  <c r="J345" i="2"/>
  <c r="J376" i="2"/>
  <c r="J407" i="2"/>
  <c r="J471" i="2"/>
  <c r="J502" i="2"/>
  <c r="J533" i="2"/>
  <c r="J567" i="1"/>
  <c r="I568" i="1"/>
  <c r="J576" i="1"/>
  <c r="I577" i="1"/>
  <c r="J514" i="1"/>
  <c r="I474" i="1"/>
  <c r="J482" i="1"/>
  <c r="I483" i="1"/>
  <c r="I443" i="1"/>
  <c r="J451" i="1"/>
  <c r="J378" i="1"/>
  <c r="I379" i="1"/>
  <c r="J387" i="1"/>
  <c r="I388" i="1"/>
  <c r="J315" i="1"/>
  <c r="I316" i="1"/>
  <c r="J284" i="1"/>
  <c r="I285" i="1"/>
  <c r="J293" i="1"/>
  <c r="I294" i="1"/>
  <c r="J213" i="1"/>
  <c r="I214" i="1"/>
  <c r="J222" i="1"/>
  <c r="I223" i="1"/>
  <c r="J149" i="1"/>
  <c r="I150" i="1"/>
  <c r="J81" i="1"/>
  <c r="I82" i="1"/>
  <c r="I26" i="1"/>
  <c r="J25" i="1"/>
  <c r="C31" i="1"/>
  <c r="I16" i="1"/>
  <c r="J16" i="1" l="1"/>
  <c r="I17" i="1"/>
  <c r="J17" i="1"/>
  <c r="C298" i="1"/>
  <c r="B298" i="1"/>
  <c r="C2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686" authorId="0" shapeId="0" xr:uid="{31A73A61-2CC5-47D6-B3A6-FF2B38BCC12D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Arial Black"/>
            <family val="2"/>
          </rPr>
          <t xml:space="preserve"> 1 DIA SOLICITADO EN COMUNA DE CONCHALI CESFAM ALBERTO BACHELET.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G393" authorId="0" shapeId="0" xr:uid="{5AD4C029-125C-4E1F-8514-D8B90E15A2B9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ANULADO DECRETO 2995 DEL 29/10/2025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680" authorId="0" shapeId="0" xr:uid="{52F604C2-4632-4B19-9A79-537C559B760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10"/>
            <rFont val="Tahoma"/>
            <family val="2"/>
          </rPr>
          <t>5 DIAS SOLICITADOS EN CORPORACION DE PUENTE ALTO</t>
        </r>
      </text>
    </comment>
  </commentList>
</comments>
</file>

<file path=xl/sharedStrings.xml><?xml version="1.0" encoding="utf-8"?>
<sst xmlns="http://schemas.openxmlformats.org/spreadsheetml/2006/main" count="3137" uniqueCount="244">
  <si>
    <t>DIAS FERIADO LEGAL</t>
  </si>
  <si>
    <t>POSTERGADOS</t>
  </si>
  <si>
    <t>SOLICITADOS</t>
  </si>
  <si>
    <t>DIAS</t>
  </si>
  <si>
    <t>AM/PM</t>
  </si>
  <si>
    <t>FECHA INICIO</t>
  </si>
  <si>
    <t>FECHA TERMINO</t>
  </si>
  <si>
    <t>FECHA DECRETO</t>
  </si>
  <si>
    <t>OBSERVACION</t>
  </si>
  <si>
    <t>AM</t>
  </si>
  <si>
    <t>PM</t>
  </si>
  <si>
    <t>NO REGISTRA</t>
  </si>
  <si>
    <t>DIAS DISPONIBLES</t>
  </si>
  <si>
    <t>ABARCA GONZALEZ ALBA MARIA TERESA</t>
  </si>
  <si>
    <t>ALVAREZ ARENAS PAULA VERONICA</t>
  </si>
  <si>
    <t>AYALA LOPEZ VALERIA</t>
  </si>
  <si>
    <t>BALMACEDA OVALLE SANDRA</t>
  </si>
  <si>
    <t>BARRY VALENCIA DANIELA</t>
  </si>
  <si>
    <t>BLANCO JASPE LORENA</t>
  </si>
  <si>
    <t>CALDERON ACOSTA NICOLAS DAVID</t>
  </si>
  <si>
    <t xml:space="preserve">CALDERON ARRIAGADA EVELYN </t>
  </si>
  <si>
    <t>CARRASCO GUZMAN YASNA</t>
  </si>
  <si>
    <t>CARRASCO VALENZUELA CAROLA</t>
  </si>
  <si>
    <t>CARRERA STEGMANN INGRID</t>
  </si>
  <si>
    <t>CONTRERAS ESPINA VALERIA</t>
  </si>
  <si>
    <t>ETCHEBERRY ALARCON LUIS JAVIER</t>
  </si>
  <si>
    <t>FERNANDEZ ZUAZUA MARIA IGNACIA</t>
  </si>
  <si>
    <t>FRES CANALES ROLENA</t>
  </si>
  <si>
    <t>FUENTES MIRANDA JORGE GABRIEL</t>
  </si>
  <si>
    <t xml:space="preserve">FUENTES SAEZ NICOLE FERNANDA </t>
  </si>
  <si>
    <t>FUENTES VALENZUELA CARLOS</t>
  </si>
  <si>
    <t>GALLEGUILLOS ARANEDA LUIS ALBERTO</t>
  </si>
  <si>
    <t>GARCIA VELIZ MARGARITA</t>
  </si>
  <si>
    <t>GUTIERREZ MARTINEZ PEDRO JOSE</t>
  </si>
  <si>
    <t>GAVILAN DIAZ LUIS ALFREDO</t>
  </si>
  <si>
    <t>GONZALEZ DUQUE MARIANGEL</t>
  </si>
  <si>
    <t>GONZALEZ NUÑEZ JUDITH CAROLINA</t>
  </si>
  <si>
    <t>GORIGOITIA VERA PAOLA CAROLA</t>
  </si>
  <si>
    <t>LAGOS ROSALES MARIA EUGENIA</t>
  </si>
  <si>
    <t xml:space="preserve">LUCERO ARDIZZONI PAMELA </t>
  </si>
  <si>
    <t>LUZARDO PUCHE MAIRA</t>
  </si>
  <si>
    <t>MIRANDA AGUILERA JAVIERA PAZ</t>
  </si>
  <si>
    <t>MONTALVA HERNANDEZ GONZALO R.</t>
  </si>
  <si>
    <t xml:space="preserve">MONTALVA RETAMAL FRANCISCA </t>
  </si>
  <si>
    <t>MORALES HAZIN VERONICA</t>
  </si>
  <si>
    <t>MORETTI MEDINA MARIA JOSE</t>
  </si>
  <si>
    <t>MOYA ZUÑIGA JAVIERA PAZ</t>
  </si>
  <si>
    <t>MUÑOZ CELIS RICARDO MATIAS</t>
  </si>
  <si>
    <t>NAVARRO ORTEGA MICHAEL ANDRES</t>
  </si>
  <si>
    <t>OCHOA GUEVARA FELIPE ANTONIO</t>
  </si>
  <si>
    <t>OPAZO SOTO KARINA ANDREA</t>
  </si>
  <si>
    <t>OLIVA NAVARRETE KAREN ROSARIO</t>
  </si>
  <si>
    <t xml:space="preserve">OYARCE SEGUEL PAOLA ADRIANA </t>
  </si>
  <si>
    <t>OVALLE ROJAS MARIA DE LOS ANGELES</t>
  </si>
  <si>
    <t>PEREDO SANDOVAL NICOLAS</t>
  </si>
  <si>
    <t>PEREZ SALGADO MARIA CATALINA</t>
  </si>
  <si>
    <t>QUIÑONES BULNES ESTRELLA CELESTE</t>
  </si>
  <si>
    <t xml:space="preserve">REBOLLEDO CORTES MONICA </t>
  </si>
  <si>
    <t>REY HERRERA HUMBERTO ESTEBAN</t>
  </si>
  <si>
    <t>REYES GUZMAN ANDREA DE LOS A.</t>
  </si>
  <si>
    <t>ROJAS NUÑEZ PABLO</t>
  </si>
  <si>
    <t>SAN MARTIN ALVAREZ PAULO</t>
  </si>
  <si>
    <t>SOLIS ZAPATA MACARENA</t>
  </si>
  <si>
    <t>TAPIA MASSEI JUDITH PATRICIA</t>
  </si>
  <si>
    <t>VERA SALDIVIA CLARIBEL</t>
  </si>
  <si>
    <t>VIVOLO SULBARAN ANTHONY JAVIER</t>
  </si>
  <si>
    <t>ZUÑIGA PEREZ JAIME ISMAEL</t>
  </si>
  <si>
    <t>VERGARA MORALES JUAN CARLOS</t>
  </si>
  <si>
    <t>SERRANO BUSTOS ERIKA AMANDA</t>
  </si>
  <si>
    <t>MORALES MALDONADO MARIA FABIOLA</t>
  </si>
  <si>
    <t>VELIZ BUSTAMANTE CAMILA DEL CARMEN</t>
  </si>
  <si>
    <t>VILLARREAL SEGUEL PAUL JOHN</t>
  </si>
  <si>
    <t>FERNANDEZ FERNANDEZ CARLOS ALFONSO</t>
  </si>
  <si>
    <t>GONZALEZ CONTRERAS MARIANO ERASMO</t>
  </si>
  <si>
    <t>COLLAO DIAZ ALEJANDRO DEMETRIO</t>
  </si>
  <si>
    <t>DAVINSON SEVERINO NICOLE</t>
  </si>
  <si>
    <t>FAJARDO OLMEDO BLANCA ELENA</t>
  </si>
  <si>
    <t>VERA GONZALEZ WILMER RAMON</t>
  </si>
  <si>
    <t>GAMBOA GAMBOA LAURA ANGELICA</t>
  </si>
  <si>
    <t>PUELLES MARTINEZ MARIANELA</t>
  </si>
  <si>
    <t>ASTORGA FRANCO DOMINIQUE LUNA</t>
  </si>
  <si>
    <t>MONTECINOS HORMAZABAL CHRISTOFER ANDRES</t>
  </si>
  <si>
    <t>VIDAL SALAZAR VERONICA</t>
  </si>
  <si>
    <t>SALAS CONTRERAS SAMUEL</t>
  </si>
  <si>
    <t xml:space="preserve">SALAS ABARCA FELIPE </t>
  </si>
  <si>
    <t>SANCHEZ CASTILLO JAIME ESTEBAN</t>
  </si>
  <si>
    <t>CARPIO BLANCO ADRIAN MIGUEL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</si>
  <si>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</si>
  <si>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RIOSECO PONCE NICOL</t>
  </si>
  <si>
    <t>MESAS VERGARA VALENTINA MONSERRAT</t>
  </si>
  <si>
    <t>PIZARRO BIESE MARCO ALEJANDRO</t>
  </si>
  <si>
    <t>REBOLLEDO CORTES JESSICA IVONNE</t>
  </si>
  <si>
    <t>VALENZUELA BARRERA MARIBEL</t>
  </si>
  <si>
    <t>MUÑOZ REYES MAURICIO ESTEBAN</t>
  </si>
  <si>
    <t>ABARZA MARTINEZ CAMILA SOFIA</t>
  </si>
  <si>
    <t>ZUÑIGA CAMBLOR MARIA MARCELA</t>
  </si>
  <si>
    <t>REYES POZO FRANCISCO</t>
  </si>
  <si>
    <t>VALDEBENITO SANTIBAÑEZ  ELIAN</t>
  </si>
  <si>
    <t>EXCEDENTES</t>
  </si>
  <si>
    <t>OLMOS RETAMAL MARIA FERNANDA</t>
  </si>
  <si>
    <t>ROCO MORALES JUAN BAUTISTA</t>
  </si>
  <si>
    <t>700-06/02/2025</t>
  </si>
  <si>
    <t>696-06/02/2025</t>
  </si>
  <si>
    <t>701-06/02/2025</t>
  </si>
  <si>
    <t>702-06/02/2025</t>
  </si>
  <si>
    <t>538-30/01/2025</t>
  </si>
  <si>
    <t>529-30/01/2025</t>
  </si>
  <si>
    <t>528-30/01/2025</t>
  </si>
  <si>
    <t>JARA PACHECO JORGE IGNACIO</t>
  </si>
  <si>
    <t>IBAÑEZ PEÑA CONSTANZA CAMILA</t>
  </si>
  <si>
    <t>ARENAS LEAL CARIAGNE</t>
  </si>
  <si>
    <t>ANULADO</t>
  </si>
  <si>
    <t>1143-19/03/2025</t>
  </si>
  <si>
    <t>MADRID SUAREZ CATALINA ALONDRA</t>
  </si>
  <si>
    <t>X ANULAR</t>
  </si>
  <si>
    <t>DIAZ BENITEZ TAMARA ALEJANDRA</t>
  </si>
  <si>
    <t>1343-08/04/2025</t>
  </si>
  <si>
    <t>1342-08/04/2025</t>
  </si>
  <si>
    <t>1336-08/04/2025</t>
  </si>
  <si>
    <t>1335-08/04/2025</t>
  </si>
  <si>
    <t>1334-08/04/2025</t>
  </si>
  <si>
    <t>1399-11/04/2025</t>
  </si>
  <si>
    <t>1398-11/04/2025</t>
  </si>
  <si>
    <t>1397-11/04/2025</t>
  </si>
  <si>
    <t>1393-11/04/2025</t>
  </si>
  <si>
    <t xml:space="preserve">ROJAS DEL PINO JAVIERA </t>
  </si>
  <si>
    <t>1488-21/04/2025</t>
  </si>
  <si>
    <t>LEIVA LEIVA IVAN ANTONIO</t>
  </si>
  <si>
    <t>1556-29/04/2025</t>
  </si>
  <si>
    <t>1549-29/04/2025</t>
  </si>
  <si>
    <t>1550-29/04/2025</t>
  </si>
  <si>
    <t>1785-03/06/2025</t>
  </si>
  <si>
    <t>1784-03/06/2025</t>
  </si>
  <si>
    <t>1783-03/06/2025</t>
  </si>
  <si>
    <t>1782-03/06/2025</t>
  </si>
  <si>
    <t>1787-03/06/2025</t>
  </si>
  <si>
    <t>1786-03/06/2025</t>
  </si>
  <si>
    <t>1777-03/06/2025</t>
  </si>
  <si>
    <t>1779-03/06/2025</t>
  </si>
  <si>
    <t>OCARANZA TOLOZA GERALDINE WALESKA</t>
  </si>
  <si>
    <t>GALLEGUILLOS ALIAGA CARLOS</t>
  </si>
  <si>
    <t>1551-29/04/2025</t>
  </si>
  <si>
    <t>1273-31/03/2025</t>
  </si>
  <si>
    <t>1775-03/06/2025</t>
  </si>
  <si>
    <t>JOFRE ESCOBAR NICOLE ARACELY</t>
  </si>
  <si>
    <t>1909-23/06/2025</t>
  </si>
  <si>
    <t>1959-01/07/2025</t>
  </si>
  <si>
    <t>1958-01/07/2025</t>
  </si>
  <si>
    <t>1964-01/07/2025</t>
  </si>
  <si>
    <t>1965-01/07/2025</t>
  </si>
  <si>
    <t>2037-07/07/2025</t>
  </si>
  <si>
    <t>2027-07/07/2025</t>
  </si>
  <si>
    <t>2017-07/07/2025</t>
  </si>
  <si>
    <t>2024-07/07/2025</t>
  </si>
  <si>
    <t>NUÑEZ GAONA VALENTINA DANAE</t>
  </si>
  <si>
    <t>CORNEJO ESPINOZA CAMILA ESTEFANIA</t>
  </si>
  <si>
    <t>2139-15/07/2025</t>
  </si>
  <si>
    <t>2141-15/07/2025</t>
  </si>
  <si>
    <t>DURAN HUITRAÑAN PABLO MATIAS ANDRES</t>
  </si>
  <si>
    <t>2329-04/08/2025</t>
  </si>
  <si>
    <t>2327-04/08/2025</t>
  </si>
  <si>
    <t>2338-04/08/2025</t>
  </si>
  <si>
    <t>2348-04/08/2025</t>
  </si>
  <si>
    <t>2347-04/08/2025</t>
  </si>
  <si>
    <t>2350-04/08/2025</t>
  </si>
  <si>
    <t>2420-11/08/2025</t>
  </si>
  <si>
    <t>2418-11/08/2025</t>
  </si>
  <si>
    <t>2411-11/08/2025</t>
  </si>
  <si>
    <t>2424-12/08/2025</t>
  </si>
  <si>
    <t>PAINEN PRANAO OMAR IGNACIO</t>
  </si>
  <si>
    <t>2523-21/08/2025</t>
  </si>
  <si>
    <t>2525-21/08/2025</t>
  </si>
  <si>
    <t>2527-21/08/2025</t>
  </si>
  <si>
    <t>2518-21/08/2025</t>
  </si>
  <si>
    <t>2520-21/08/2025</t>
  </si>
  <si>
    <t>2522-21/08/2025</t>
  </si>
  <si>
    <t>2557-26/08/2025</t>
  </si>
  <si>
    <t>2559-26/08/2025</t>
  </si>
  <si>
    <t>2551-26/08/2025</t>
  </si>
  <si>
    <t>2552-26/08/2025</t>
  </si>
  <si>
    <t>2587-03/09/2025</t>
  </si>
  <si>
    <t>2586-03/09/2025</t>
  </si>
  <si>
    <t>2584-03/09/2025</t>
  </si>
  <si>
    <t>2585-03/09/2025</t>
  </si>
  <si>
    <t>DINAMARCA SALAZAR SOFIA PATRICIA</t>
  </si>
  <si>
    <t>2611-08/09/2025</t>
  </si>
  <si>
    <t>2612-08/09/2025</t>
  </si>
  <si>
    <t>2616-08/09/2025</t>
  </si>
  <si>
    <t>2617-08/09/2025</t>
  </si>
  <si>
    <t>2630-09/09/2025</t>
  </si>
  <si>
    <t>2623-09/09/2025</t>
  </si>
  <si>
    <t>2637-10/09/2025</t>
  </si>
  <si>
    <t>ANULADO M 44</t>
  </si>
  <si>
    <t>2670-22/09/2025</t>
  </si>
  <si>
    <t>2673-22/09/2025</t>
  </si>
  <si>
    <t>2672-22/09/2025</t>
  </si>
  <si>
    <t>2748-24/09/2025</t>
  </si>
  <si>
    <t>2749-24/09/2025</t>
  </si>
  <si>
    <t>2788-30/09/2025</t>
  </si>
  <si>
    <t>2790-30/09/2025</t>
  </si>
  <si>
    <t>2798-01/10/2025</t>
  </si>
  <si>
    <t>2807-03/10/2025</t>
  </si>
  <si>
    <t>2809-03/10/2025</t>
  </si>
  <si>
    <t>2816-06/10/2025</t>
  </si>
  <si>
    <t>2813-06/10/2025</t>
  </si>
  <si>
    <t>BARRERA ALEGRIA NATALIA</t>
  </si>
  <si>
    <t>534-30/01/2025</t>
  </si>
  <si>
    <t>ANULADO 106/25</t>
  </si>
  <si>
    <t>1490-21/04/2025</t>
  </si>
  <si>
    <t>699-06/02/2025</t>
  </si>
  <si>
    <t>1147-19/03/2025</t>
  </si>
  <si>
    <t>1274-31/03/2025</t>
  </si>
  <si>
    <t>1278-31/03/2025</t>
  </si>
  <si>
    <t>1673-19/05/2025</t>
  </si>
  <si>
    <t>2138-15/07/2025</t>
  </si>
  <si>
    <t>2891-20/10/2025</t>
  </si>
  <si>
    <t>2893-20/10/2025</t>
  </si>
  <si>
    <t>2898-20/10/2025</t>
  </si>
  <si>
    <t>2905-20/10/2025</t>
  </si>
  <si>
    <t>2959-23/10/2025</t>
  </si>
  <si>
    <t>3002-29/10/2025</t>
  </si>
  <si>
    <t>3001-29/10/2025</t>
  </si>
  <si>
    <t>2998-29/10/2025</t>
  </si>
  <si>
    <t>2996-29/10/2025</t>
  </si>
  <si>
    <t>2993-28/10/2025</t>
  </si>
  <si>
    <t>2992-28/10/2025</t>
  </si>
  <si>
    <t>2989-28/10/2025</t>
  </si>
  <si>
    <t>2990-28/10/2025</t>
  </si>
  <si>
    <t>3046-05/11/2025</t>
  </si>
  <si>
    <t>3094-07/11/2025</t>
  </si>
  <si>
    <t>3100-07/11/2025</t>
  </si>
  <si>
    <t>3047-05/11/2025</t>
  </si>
  <si>
    <t>INOSTROZA CONTRERAS EDUARDO A.</t>
  </si>
  <si>
    <t>1139-19/03/2025</t>
  </si>
  <si>
    <t>1967-01/07/2025</t>
  </si>
  <si>
    <t>2416-11/08/2025</t>
  </si>
  <si>
    <t>2796-30/09/2025</t>
  </si>
  <si>
    <t>2815-06/10/2025</t>
  </si>
  <si>
    <t>0912/2025</t>
  </si>
  <si>
    <t>3184-21/11/2025</t>
  </si>
  <si>
    <t>3181-21/11/2025</t>
  </si>
  <si>
    <t>OLGUIN BURGOS CESAR ANTONIO</t>
  </si>
  <si>
    <t>TAPIA SEPULVEDA ANGELA CATALINA</t>
  </si>
  <si>
    <t xml:space="preserve">RONDON SOLORZANO KAREN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</si>
</sst>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2"/>
  </numFmts>
  <fonts count="17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Arial Black"/>
      <family val="2"/>
    </font>
    <font>
      <sz val="12"/>
      <color rgb="FFFF0000"/>
      <name val="Arial Black"/>
      <family val="2"/>
    </font>
    <font>
      <sz val="14"/>
      <color theme="1"/>
      <name val="Arial Black"/>
      <family val="2"/>
    </font>
    <font>
      <b/>
      <sz val="11"/>
      <color rgb="FFFF0000"/>
      <name val="Arial Black"/>
      <family val="2"/>
    </font>
    <font>
      <b/>
      <sz val="12"/>
      <color rgb="FFFF0000"/>
      <name val="Arial Black"/>
      <family val="2"/>
    </font>
    <font>
      <sz val="14"/>
      <color rgb="FFFF0000"/>
      <name val="Arial Black"/>
      <family val="2"/>
    </font>
    <font>
      <sz val="11"/>
      <color rgb="FFFF0000"/>
      <name val="Arial Black"/>
      <family val="2"/>
    </font>
    <font>
      <b/>
      <sz val="11"/>
      <color theme="1"/>
      <name val="Arial Black"/>
      <family val="2"/>
    </font>
    <font>
      <sz val="11"/>
      <name val="Arial Black"/>
      <family val="2"/>
    </font>
    <font>
      <b/>
      <sz val="1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indexed="10"/>
      <name val="Tahoma"/>
      <family val="2"/>
    </font>
    <font>
      <b/>
      <sz val="10"/>
      <color indexed="10"/>
      <name val="Arial Black"/>
      <family val="2"/>
    </font>
    <font>
      <b/>
      <sz val="10"/>
      <color indexed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/>
    <xf numFmtId="164" fontId="4" fillId="3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164" fontId="4" fillId="3" borderId="2" xfId="0" applyNumberFormat="1" applyFont="1" applyFill="1" applyBorder="1"/>
    <xf numFmtId="0" fontId="6" fillId="0" borderId="0" xfId="0" applyFont="1"/>
    <xf numFmtId="164" fontId="7" fillId="3" borderId="2" xfId="0" applyNumberFormat="1" applyFont="1" applyFill="1" applyBorder="1"/>
    <xf numFmtId="0" fontId="0" fillId="6" borderId="0" xfId="0" applyFill="1"/>
    <xf numFmtId="0" fontId="2" fillId="7" borderId="1" xfId="0" applyFont="1" applyFill="1" applyBorder="1"/>
    <xf numFmtId="0" fontId="2" fillId="7" borderId="7" xfId="0" applyFont="1" applyFill="1" applyBorder="1"/>
    <xf numFmtId="164" fontId="2" fillId="8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14" fontId="2" fillId="8" borderId="3" xfId="0" applyNumberFormat="1" applyFont="1" applyFill="1" applyBorder="1"/>
    <xf numFmtId="0" fontId="2" fillId="8" borderId="1" xfId="0" applyFont="1" applyFill="1" applyBorder="1"/>
    <xf numFmtId="0" fontId="2" fillId="8" borderId="3" xfId="0" applyFont="1" applyFill="1" applyBorder="1"/>
    <xf numFmtId="164" fontId="2" fillId="8" borderId="1" xfId="0" applyNumberFormat="1" applyFont="1" applyFill="1" applyBorder="1" applyAlignment="1">
      <alignment horizontal="center"/>
    </xf>
    <xf numFmtId="14" fontId="2" fillId="8" borderId="1" xfId="0" applyNumberFormat="1" applyFont="1" applyFill="1" applyBorder="1"/>
    <xf numFmtId="164" fontId="2" fillId="8" borderId="7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0" fillId="8" borderId="3" xfId="0" applyFill="1" applyBorder="1"/>
    <xf numFmtId="14" fontId="9" fillId="8" borderId="3" xfId="0" applyNumberFormat="1" applyFont="1" applyFill="1" applyBorder="1"/>
    <xf numFmtId="0" fontId="9" fillId="8" borderId="3" xfId="0" applyFont="1" applyFill="1" applyBorder="1"/>
    <xf numFmtId="14" fontId="9" fillId="8" borderId="1" xfId="0" applyNumberFormat="1" applyFont="1" applyFill="1" applyBorder="1"/>
    <xf numFmtId="0" fontId="9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7" xfId="0" applyFill="1" applyBorder="1"/>
    <xf numFmtId="0" fontId="9" fillId="8" borderId="7" xfId="0" applyFont="1" applyFill="1" applyBorder="1"/>
    <xf numFmtId="0" fontId="9" fillId="7" borderId="7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14" fontId="2" fillId="8" borderId="7" xfId="0" applyNumberFormat="1" applyFont="1" applyFill="1" applyBorder="1"/>
    <xf numFmtId="14" fontId="0" fillId="8" borderId="3" xfId="0" applyNumberFormat="1" applyFill="1" applyBorder="1"/>
    <xf numFmtId="0" fontId="10" fillId="7" borderId="7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0" fillId="8" borderId="1" xfId="0" applyFont="1" applyFill="1" applyBorder="1"/>
    <xf numFmtId="0" fontId="2" fillId="5" borderId="1" xfId="0" applyFont="1" applyFill="1" applyBorder="1"/>
    <xf numFmtId="14" fontId="2" fillId="5" borderId="1" xfId="0" applyNumberFormat="1" applyFont="1" applyFill="1" applyBorder="1"/>
    <xf numFmtId="0" fontId="0" fillId="5" borderId="1" xfId="0" applyFill="1" applyBorder="1"/>
    <xf numFmtId="0" fontId="2" fillId="5" borderId="7" xfId="0" applyFont="1" applyFill="1" applyBorder="1" applyAlignment="1">
      <alignment horizontal="center"/>
    </xf>
    <xf numFmtId="0" fontId="0" fillId="5" borderId="7" xfId="0" applyFill="1" applyBorder="1"/>
    <xf numFmtId="164" fontId="2" fillId="5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4" fontId="2" fillId="5" borderId="3" xfId="0" applyNumberFormat="1" applyFont="1" applyFill="1" applyBorder="1"/>
    <xf numFmtId="0" fontId="2" fillId="5" borderId="3" xfId="0" applyFont="1" applyFill="1" applyBorder="1"/>
    <xf numFmtId="164" fontId="2" fillId="5" borderId="1" xfId="0" applyNumberFormat="1" applyFont="1" applyFill="1" applyBorder="1" applyAlignment="1">
      <alignment horizontal="center"/>
    </xf>
    <xf numFmtId="0" fontId="9" fillId="5" borderId="1" xfId="0" applyFont="1" applyFill="1" applyBorder="1"/>
    <xf numFmtId="164" fontId="2" fillId="5" borderId="7" xfId="0" applyNumberFormat="1" applyFont="1" applyFill="1" applyBorder="1" applyAlignment="1">
      <alignment horizontal="center"/>
    </xf>
    <xf numFmtId="0" fontId="2" fillId="5" borderId="7" xfId="0" applyFont="1" applyFill="1" applyBorder="1"/>
    <xf numFmtId="0" fontId="0" fillId="5" borderId="3" xfId="0" applyFill="1" applyBorder="1"/>
    <xf numFmtId="14" fontId="9" fillId="5" borderId="3" xfId="0" applyNumberFormat="1" applyFont="1" applyFill="1" applyBorder="1"/>
    <xf numFmtId="0" fontId="9" fillId="5" borderId="3" xfId="0" applyFont="1" applyFill="1" applyBorder="1"/>
    <xf numFmtId="14" fontId="9" fillId="5" borderId="1" xfId="0" applyNumberFormat="1" applyFont="1" applyFill="1" applyBorder="1"/>
    <xf numFmtId="0" fontId="11" fillId="7" borderId="7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2" fillId="2" borderId="1" xfId="0" applyFont="1" applyFill="1" applyBorder="1"/>
    <xf numFmtId="0" fontId="9" fillId="2" borderId="1" xfId="0" applyFont="1" applyFill="1" applyBorder="1"/>
    <xf numFmtId="0" fontId="2" fillId="2" borderId="3" xfId="0" applyFont="1" applyFill="1" applyBorder="1"/>
    <xf numFmtId="164" fontId="2" fillId="7" borderId="3" xfId="0" applyNumberFormat="1" applyFont="1" applyFill="1" applyBorder="1" applyAlignment="1">
      <alignment horizontal="center"/>
    </xf>
    <xf numFmtId="14" fontId="2" fillId="2" borderId="3" xfId="0" applyNumberFormat="1" applyFont="1" applyFill="1" applyBorder="1"/>
    <xf numFmtId="164" fontId="2" fillId="7" borderId="1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2" fillId="7" borderId="1" xfId="0" applyFont="1" applyFill="1" applyBorder="1" applyAlignment="1">
      <alignment horizontal="center"/>
    </xf>
    <xf numFmtId="14" fontId="10" fillId="8" borderId="1" xfId="0" applyNumberFormat="1" applyFont="1" applyFill="1" applyBorder="1"/>
    <xf numFmtId="14" fontId="2" fillId="7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5" fillId="7" borderId="3" xfId="0" applyFont="1" applyFill="1" applyBorder="1" applyAlignment="1">
      <alignment horizontal="center"/>
    </xf>
    <xf numFmtId="14" fontId="9" fillId="7" borderId="3" xfId="0" applyNumberFormat="1" applyFont="1" applyFill="1" applyBorder="1"/>
    <xf numFmtId="0" fontId="9" fillId="7" borderId="3" xfId="0" applyFont="1" applyFill="1" applyBorder="1"/>
    <xf numFmtId="164" fontId="4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AFAF-B2D8-4461-AB8B-56ABCA45E8CF}">
  <dimension ref="A1:Y778"/>
  <sheetViews>
    <sheetView tabSelected="1" zoomScale="70" zoomScaleNormal="70" workbookViewId="0"/>
  </sheetViews>
  <sheetFormatPr baseColWidth="10" defaultRowHeight="14.4" x14ac:dyDescent="0.3"/>
  <cols>
    <col min="1" max="1" width="5.77734375" customWidth="1"/>
    <col min="2" max="2" width="24.5546875" bestFit="1" customWidth="1"/>
    <col min="3" max="3" width="17.88671875" bestFit="1" customWidth="1"/>
    <col min="4" max="4" width="17.88671875" customWidth="1"/>
    <col min="5" max="5" width="21.77734375" bestFit="1" customWidth="1"/>
    <col min="6" max="6" width="16" bestFit="1" customWidth="1"/>
    <col min="7" max="7" width="20.5546875" bestFit="1" customWidth="1"/>
    <col min="9" max="9" width="10.21875" bestFit="1" customWidth="1"/>
    <col min="10" max="10" width="17.109375" bestFit="1" customWidth="1"/>
    <col min="11" max="11" width="16.21875" bestFit="1" customWidth="1"/>
    <col min="12" max="12" width="19.88671875" bestFit="1" customWidth="1"/>
    <col min="13" max="13" width="20.5546875" bestFit="1" customWidth="1"/>
    <col min="14" max="14" width="21.33203125" bestFit="1" customWidth="1"/>
    <col min="24" max="24" width="15" customWidth="1"/>
    <col min="25" max="25" width="16.33203125" bestFit="1" customWidth="1"/>
  </cols>
  <sheetData>
    <row r="1" spans="1:25" x14ac:dyDescent="0.3">
      <c r="A1" s="18" t="s">
        <v>87</v>
      </c>
    </row>
    <row r="2" spans="1:25" ht="19.2" thickBot="1" x14ac:dyDescent="0.5">
      <c r="B2" s="16" t="s">
        <v>13</v>
      </c>
      <c r="I2" s="16" t="s">
        <v>13</v>
      </c>
    </row>
    <row r="3" spans="1:25" ht="18.600000000000001" thickBot="1" x14ac:dyDescent="0.4">
      <c r="B3" s="5" t="s">
        <v>0</v>
      </c>
      <c r="C3" s="5" t="s">
        <v>1</v>
      </c>
      <c r="D3" s="5" t="s">
        <v>98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15</v>
      </c>
      <c r="C4" s="9">
        <v>0</v>
      </c>
      <c r="D4" s="9">
        <v>0</v>
      </c>
      <c r="E4" s="11">
        <f>+B4+C4+D4</f>
        <v>15</v>
      </c>
      <c r="F4" s="11">
        <f>SUM(B5:B29)+SUM(D5:D29)</f>
        <v>15</v>
      </c>
      <c r="G4" s="19"/>
      <c r="I4" s="21">
        <v>1</v>
      </c>
      <c r="J4" s="22"/>
      <c r="K4" s="23">
        <v>45702</v>
      </c>
      <c r="L4" s="23">
        <v>45702</v>
      </c>
      <c r="M4" s="69" t="s">
        <v>116</v>
      </c>
      <c r="N4" s="25"/>
      <c r="Y4" s="7" t="s">
        <v>10</v>
      </c>
    </row>
    <row r="5" spans="1:25" ht="19.2" x14ac:dyDescent="0.45">
      <c r="B5" s="35">
        <v>10</v>
      </c>
      <c r="C5" s="19"/>
      <c r="D5" s="24"/>
      <c r="E5" s="27">
        <v>45677</v>
      </c>
      <c r="F5" s="27">
        <v>45688</v>
      </c>
      <c r="G5" s="69" t="s">
        <v>102</v>
      </c>
      <c r="I5" s="26">
        <v>1</v>
      </c>
      <c r="J5" s="22"/>
      <c r="K5" s="27">
        <v>45764</v>
      </c>
      <c r="L5" s="27">
        <v>45764</v>
      </c>
      <c r="M5" s="69" t="s">
        <v>134</v>
      </c>
      <c r="N5" s="24"/>
      <c r="Y5" s="7" t="s">
        <v>11</v>
      </c>
    </row>
    <row r="6" spans="1:25" ht="17.399999999999999" x14ac:dyDescent="0.45">
      <c r="B6" s="35">
        <v>4</v>
      </c>
      <c r="C6" s="19"/>
      <c r="D6" s="24"/>
      <c r="E6" s="27">
        <v>45867</v>
      </c>
      <c r="F6" s="27">
        <v>45870</v>
      </c>
      <c r="G6" s="69" t="s">
        <v>159</v>
      </c>
      <c r="I6" s="26">
        <v>0.5</v>
      </c>
      <c r="J6" s="22" t="s">
        <v>10</v>
      </c>
      <c r="K6" s="27">
        <v>45758</v>
      </c>
      <c r="L6" s="27">
        <v>45758</v>
      </c>
      <c r="M6" s="76" t="s">
        <v>133</v>
      </c>
      <c r="N6" s="24"/>
    </row>
    <row r="7" spans="1:25" ht="17.399999999999999" x14ac:dyDescent="0.45">
      <c r="B7" s="35">
        <v>1</v>
      </c>
      <c r="C7" s="19"/>
      <c r="D7" s="24"/>
      <c r="E7" s="27">
        <v>45946</v>
      </c>
      <c r="F7" s="27">
        <v>45946</v>
      </c>
      <c r="G7" s="69" t="s">
        <v>215</v>
      </c>
      <c r="I7" s="26">
        <v>0.5</v>
      </c>
      <c r="J7" s="22" t="s">
        <v>10</v>
      </c>
      <c r="K7" s="27">
        <v>45807</v>
      </c>
      <c r="L7" s="27">
        <v>45807</v>
      </c>
      <c r="M7" s="69" t="s">
        <v>146</v>
      </c>
      <c r="N7" s="24"/>
    </row>
    <row r="8" spans="1:25" ht="17.399999999999999" x14ac:dyDescent="0.45">
      <c r="B8" s="35"/>
      <c r="C8" s="19"/>
      <c r="D8" s="24"/>
      <c r="E8" s="24"/>
      <c r="F8" s="24"/>
      <c r="G8" s="24"/>
      <c r="I8" s="26">
        <v>0.5</v>
      </c>
      <c r="J8" s="22" t="s">
        <v>10</v>
      </c>
      <c r="K8" s="27">
        <v>45910</v>
      </c>
      <c r="L8" s="27">
        <v>45910</v>
      </c>
      <c r="M8" s="70" t="s">
        <v>197</v>
      </c>
      <c r="N8" s="24"/>
    </row>
    <row r="9" spans="1:25" ht="17.399999999999999" x14ac:dyDescent="0.45">
      <c r="B9" s="35"/>
      <c r="C9" s="19"/>
      <c r="D9" s="24"/>
      <c r="E9" s="24"/>
      <c r="F9" s="24"/>
      <c r="G9" s="24"/>
      <c r="I9" s="26">
        <v>1</v>
      </c>
      <c r="J9" s="22"/>
      <c r="K9" s="27">
        <v>45960</v>
      </c>
      <c r="L9" s="27">
        <v>45960</v>
      </c>
      <c r="M9" s="69" t="s">
        <v>224</v>
      </c>
      <c r="N9" s="24"/>
    </row>
    <row r="10" spans="1:25" ht="17.399999999999999" x14ac:dyDescent="0.45">
      <c r="B10" s="35"/>
      <c r="C10" s="19"/>
      <c r="D10" s="24"/>
      <c r="E10" s="24"/>
      <c r="F10" s="24"/>
      <c r="G10" s="24"/>
      <c r="I10" s="26"/>
      <c r="J10" s="22"/>
      <c r="K10" s="27"/>
      <c r="L10" s="27"/>
      <c r="M10" s="24"/>
      <c r="N10" s="24"/>
    </row>
    <row r="11" spans="1:25" ht="17.399999999999999" x14ac:dyDescent="0.45">
      <c r="B11" s="35"/>
      <c r="C11" s="19"/>
      <c r="D11" s="24"/>
      <c r="E11" s="24"/>
      <c r="F11" s="24"/>
      <c r="G11" s="24"/>
      <c r="I11" s="26"/>
      <c r="J11" s="22"/>
      <c r="K11" s="24"/>
      <c r="L11" s="24"/>
      <c r="M11" s="24"/>
      <c r="N11" s="24"/>
    </row>
    <row r="12" spans="1:25" ht="17.399999999999999" x14ac:dyDescent="0.45">
      <c r="B12" s="35"/>
      <c r="C12" s="19"/>
      <c r="D12" s="24"/>
      <c r="E12" s="24"/>
      <c r="F12" s="24"/>
      <c r="G12" s="24"/>
      <c r="I12" s="26"/>
      <c r="J12" s="22"/>
      <c r="K12" s="24"/>
      <c r="L12" s="24"/>
      <c r="M12" s="24"/>
      <c r="N12" s="24"/>
    </row>
    <row r="13" spans="1:25" ht="17.399999999999999" x14ac:dyDescent="0.45">
      <c r="B13" s="35"/>
      <c r="C13" s="19"/>
      <c r="D13" s="24"/>
      <c r="E13" s="24"/>
      <c r="F13" s="24"/>
      <c r="G13" s="24"/>
      <c r="I13" s="26"/>
      <c r="J13" s="22"/>
      <c r="K13" s="24"/>
      <c r="L13" s="24"/>
      <c r="M13" s="24"/>
      <c r="N13" s="24"/>
    </row>
    <row r="14" spans="1:25" ht="17.399999999999999" x14ac:dyDescent="0.45">
      <c r="B14" s="35"/>
      <c r="C14" s="19"/>
      <c r="D14" s="24"/>
      <c r="E14" s="24"/>
      <c r="F14" s="24"/>
      <c r="G14" s="24"/>
      <c r="I14" s="26"/>
      <c r="J14" s="22"/>
      <c r="K14" s="24"/>
      <c r="L14" s="24"/>
      <c r="M14" s="24"/>
      <c r="N14" s="24"/>
    </row>
    <row r="15" spans="1:25" ht="18" thickBot="1" x14ac:dyDescent="0.5">
      <c r="B15" s="35"/>
      <c r="C15" s="19"/>
      <c r="D15" s="24"/>
      <c r="E15" s="24"/>
      <c r="F15" s="24"/>
      <c r="G15" s="24"/>
      <c r="I15" s="28"/>
      <c r="J15" s="22"/>
      <c r="K15" s="29"/>
      <c r="L15" s="29"/>
      <c r="M15" s="29"/>
      <c r="N15" s="29"/>
    </row>
    <row r="16" spans="1:25" ht="21.6" thickBot="1" x14ac:dyDescent="0.55000000000000004">
      <c r="B16" s="35"/>
      <c r="C16" s="19"/>
      <c r="D16" s="24"/>
      <c r="E16" s="36"/>
      <c r="F16" s="36"/>
      <c r="G16" s="36"/>
      <c r="I16" s="15">
        <f>SUM(I4:I15)</f>
        <v>4.5</v>
      </c>
      <c r="J16" s="93" t="str">
        <f>IF(I16&gt;=6,"YA NO PUEDE SOLICITAR DIAS ADMINISTRATIVOS","PUEDE SOLICITAR DIAS ADMINISTRATIVOS")</f>
        <v>PUEDE SOLICITAR DIAS ADMINISTRATIVOS</v>
      </c>
      <c r="K16" s="94"/>
      <c r="L16" s="94"/>
      <c r="M16" s="94"/>
      <c r="N16" s="95"/>
    </row>
    <row r="17" spans="2:14" ht="21.6" thickBot="1" x14ac:dyDescent="0.55000000000000004">
      <c r="B17" s="35"/>
      <c r="C17" s="19"/>
      <c r="D17" s="24"/>
      <c r="E17" s="36"/>
      <c r="F17" s="36"/>
      <c r="G17" s="36"/>
      <c r="I17" s="17">
        <f>6-I16</f>
        <v>1.5</v>
      </c>
      <c r="J17" s="93" t="str">
        <f>IF(I16&gt;6,"EXISTE UN ERROR","OK")</f>
        <v>OK</v>
      </c>
      <c r="K17" s="94"/>
      <c r="L17" s="94"/>
      <c r="M17" s="94"/>
      <c r="N17" s="95"/>
    </row>
    <row r="18" spans="2:14" ht="18" thickBot="1" x14ac:dyDescent="0.5">
      <c r="B18" s="35"/>
      <c r="C18" s="19"/>
      <c r="D18" s="24"/>
      <c r="E18" s="36"/>
      <c r="F18" s="36"/>
      <c r="G18" s="36"/>
      <c r="I18" s="1"/>
    </row>
    <row r="19" spans="2:14" ht="19.8" thickBot="1" x14ac:dyDescent="0.5">
      <c r="B19" s="35"/>
      <c r="C19" s="19"/>
      <c r="D19" s="24"/>
      <c r="E19" s="36"/>
      <c r="F19" s="36"/>
      <c r="G19" s="36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24"/>
      <c r="E20" s="36"/>
      <c r="F20" s="36"/>
      <c r="G20" s="36"/>
      <c r="I20" s="21">
        <v>1</v>
      </c>
      <c r="J20" s="30"/>
      <c r="K20" s="31">
        <v>45779</v>
      </c>
      <c r="L20" s="31">
        <v>45779</v>
      </c>
      <c r="M20" s="32"/>
      <c r="N20" s="32"/>
    </row>
    <row r="21" spans="2:14" ht="17.399999999999999" x14ac:dyDescent="0.45">
      <c r="B21" s="35"/>
      <c r="C21" s="19"/>
      <c r="D21" s="24"/>
      <c r="E21" s="36"/>
      <c r="F21" s="36"/>
      <c r="G21" s="36"/>
      <c r="I21" s="26"/>
      <c r="J21" s="30"/>
      <c r="K21" s="33"/>
      <c r="L21" s="33"/>
      <c r="M21" s="34"/>
      <c r="N21" s="34"/>
    </row>
    <row r="22" spans="2:14" ht="17.399999999999999" x14ac:dyDescent="0.45">
      <c r="B22" s="35"/>
      <c r="C22" s="19"/>
      <c r="D22" s="24"/>
      <c r="E22" s="36"/>
      <c r="F22" s="36"/>
      <c r="G22" s="36"/>
      <c r="I22" s="26"/>
      <c r="J22" s="30"/>
      <c r="K22" s="33"/>
      <c r="L22" s="33"/>
      <c r="M22" s="34"/>
      <c r="N22" s="34"/>
    </row>
    <row r="23" spans="2:14" ht="17.399999999999999" x14ac:dyDescent="0.45">
      <c r="B23" s="35"/>
      <c r="C23" s="19"/>
      <c r="D23" s="24"/>
      <c r="E23" s="36"/>
      <c r="F23" s="36"/>
      <c r="G23" s="36"/>
      <c r="I23" s="26"/>
      <c r="J23" s="30"/>
      <c r="K23" s="34"/>
      <c r="L23" s="34"/>
      <c r="M23" s="34"/>
      <c r="N23" s="34"/>
    </row>
    <row r="24" spans="2:14" ht="18" thickBot="1" x14ac:dyDescent="0.5">
      <c r="B24" s="35"/>
      <c r="C24" s="19"/>
      <c r="D24" s="24"/>
      <c r="E24" s="36"/>
      <c r="F24" s="36"/>
      <c r="G24" s="36"/>
      <c r="I24" s="26"/>
      <c r="J24" s="30"/>
      <c r="K24" s="34"/>
      <c r="L24" s="34"/>
      <c r="M24" s="34"/>
      <c r="N24" s="34"/>
    </row>
    <row r="25" spans="2:14" ht="21.6" thickBot="1" x14ac:dyDescent="0.55000000000000004">
      <c r="B25" s="35"/>
      <c r="C25" s="19"/>
      <c r="D25" s="24"/>
      <c r="E25" s="36"/>
      <c r="F25" s="36"/>
      <c r="G25" s="36"/>
      <c r="I25" s="15">
        <f>SUM(I20:I24)</f>
        <v>1</v>
      </c>
      <c r="J25" s="93" t="str">
        <f>IF(I25&gt;=5,"YA NO PUEDE SOLICITAR DIAS CAPACITACION","PUEDE SOLICITAR DIAS CAPACITACION")</f>
        <v>PUEDE SOLICITAR DIAS CAPACITACION</v>
      </c>
      <c r="K25" s="94"/>
      <c r="L25" s="94"/>
      <c r="M25" s="94"/>
      <c r="N25" s="95"/>
    </row>
    <row r="26" spans="2:14" ht="21.6" thickBot="1" x14ac:dyDescent="0.55000000000000004">
      <c r="B26" s="35"/>
      <c r="C26" s="19"/>
      <c r="D26" s="24"/>
      <c r="E26" s="36"/>
      <c r="F26" s="36"/>
      <c r="G26" s="36"/>
      <c r="I26" s="17">
        <f>5-I25</f>
        <v>4</v>
      </c>
      <c r="J26" s="93" t="str">
        <f>IF(I25&gt;5,"EXISTE UN ERROR","OK")</f>
        <v>OK</v>
      </c>
      <c r="K26" s="94"/>
      <c r="L26" s="94"/>
      <c r="M26" s="94"/>
      <c r="N26" s="95"/>
    </row>
    <row r="27" spans="2:14" ht="17.399999999999999" x14ac:dyDescent="0.45">
      <c r="B27" s="35"/>
      <c r="C27" s="19"/>
      <c r="D27" s="24"/>
      <c r="E27" s="36"/>
      <c r="F27" s="36"/>
      <c r="G27" s="36"/>
    </row>
    <row r="28" spans="2:14" ht="17.399999999999999" x14ac:dyDescent="0.45">
      <c r="B28" s="35"/>
      <c r="C28" s="19"/>
      <c r="D28" s="24"/>
      <c r="E28" s="36"/>
      <c r="F28" s="36"/>
      <c r="G28" s="36"/>
    </row>
    <row r="29" spans="2:14" ht="18" thickBot="1" x14ac:dyDescent="0.5">
      <c r="B29" s="35"/>
      <c r="C29" s="20"/>
      <c r="D29" s="29"/>
      <c r="E29" s="37"/>
      <c r="F29" s="37"/>
      <c r="G29" s="37"/>
    </row>
    <row r="30" spans="2:14" ht="21.6" thickBot="1" x14ac:dyDescent="0.55000000000000004">
      <c r="B30" s="8">
        <f>+E4-F4</f>
        <v>0</v>
      </c>
      <c r="C30" s="87" t="str">
        <f>IF(E4&lt;=F4,"YA NO TIENE FERIADOS","PUEDE SOLICITAR DIAS FERIADOS")</f>
        <v>YA NO TIENE FERIADOS</v>
      </c>
      <c r="D30" s="88"/>
      <c r="E30" s="88"/>
      <c r="F30" s="88"/>
      <c r="G30" s="89"/>
    </row>
    <row r="31" spans="2:14" ht="19.2" thickBot="1" x14ac:dyDescent="0.5">
      <c r="C31" s="90" t="str">
        <f>IF(F4&gt;E4,"EXISTE UN ERROR","OK")</f>
        <v>OK</v>
      </c>
      <c r="D31" s="91"/>
      <c r="E31" s="91"/>
      <c r="F31" s="91"/>
      <c r="G31" s="92"/>
    </row>
    <row r="33" spans="2:14" ht="19.2" thickBot="1" x14ac:dyDescent="0.5">
      <c r="B33" s="16" t="s">
        <v>94</v>
      </c>
      <c r="I33" s="16" t="str">
        <f>+B33</f>
        <v>ABARZA MARTINEZ CAMILA SOFIA</v>
      </c>
    </row>
    <row r="34" spans="2:14" ht="18.600000000000001" thickBot="1" x14ac:dyDescent="0.4">
      <c r="B34" s="5" t="s">
        <v>0</v>
      </c>
      <c r="C34" s="5" t="s">
        <v>1</v>
      </c>
      <c r="D34" s="5" t="s">
        <v>98</v>
      </c>
      <c r="E34" s="5" t="s">
        <v>12</v>
      </c>
      <c r="F34" s="6" t="s">
        <v>2</v>
      </c>
      <c r="G34" s="6" t="s">
        <v>7</v>
      </c>
      <c r="I34" s="2" t="s">
        <v>3</v>
      </c>
      <c r="J34" s="3" t="s">
        <v>4</v>
      </c>
      <c r="K34" s="3" t="s">
        <v>5</v>
      </c>
      <c r="L34" s="3" t="s">
        <v>6</v>
      </c>
      <c r="M34" s="3" t="s">
        <v>7</v>
      </c>
      <c r="N34" s="4" t="s">
        <v>8</v>
      </c>
    </row>
    <row r="35" spans="2:14" ht="17.399999999999999" x14ac:dyDescent="0.45">
      <c r="B35" s="9">
        <v>0</v>
      </c>
      <c r="C35" s="9">
        <v>0</v>
      </c>
      <c r="D35" s="9">
        <v>0</v>
      </c>
      <c r="E35" s="11">
        <f>+B35+C35+D35</f>
        <v>0</v>
      </c>
      <c r="F35" s="11">
        <f>SUM(B36:B60)+SUM(D36:D60)</f>
        <v>0</v>
      </c>
      <c r="G35" s="19"/>
      <c r="I35" s="21">
        <v>0.5</v>
      </c>
      <c r="J35" s="22" t="s">
        <v>10</v>
      </c>
      <c r="K35" s="23">
        <v>45685</v>
      </c>
      <c r="L35" s="23">
        <v>45685</v>
      </c>
      <c r="M35" s="69" t="s">
        <v>112</v>
      </c>
      <c r="N35" s="25"/>
    </row>
    <row r="36" spans="2:14" ht="17.399999999999999" x14ac:dyDescent="0.45">
      <c r="B36" s="35"/>
      <c r="C36" s="19"/>
      <c r="D36" s="24"/>
      <c r="E36" s="27"/>
      <c r="F36" s="27"/>
      <c r="G36" s="24"/>
      <c r="I36" s="26">
        <v>1</v>
      </c>
      <c r="J36" s="22"/>
      <c r="K36" s="27">
        <v>45768</v>
      </c>
      <c r="L36" s="27">
        <v>45768</v>
      </c>
      <c r="M36" s="69" t="s">
        <v>134</v>
      </c>
      <c r="N36" s="24"/>
    </row>
    <row r="37" spans="2:14" ht="17.399999999999999" x14ac:dyDescent="0.45">
      <c r="B37" s="35"/>
      <c r="C37" s="19"/>
      <c r="D37" s="24"/>
      <c r="E37" s="27"/>
      <c r="F37" s="27"/>
      <c r="G37" s="24"/>
      <c r="I37" s="26">
        <v>1</v>
      </c>
      <c r="J37" s="22"/>
      <c r="K37" s="27">
        <v>45799</v>
      </c>
      <c r="L37" s="27">
        <v>45799</v>
      </c>
      <c r="M37" s="69" t="s">
        <v>146</v>
      </c>
      <c r="N37" s="24"/>
    </row>
    <row r="38" spans="2:14" ht="17.399999999999999" x14ac:dyDescent="0.45">
      <c r="B38" s="35"/>
      <c r="C38" s="19"/>
      <c r="D38" s="24"/>
      <c r="E38" s="24"/>
      <c r="F38" s="24"/>
      <c r="G38" s="24"/>
      <c r="I38" s="26">
        <v>3</v>
      </c>
      <c r="J38" s="22"/>
      <c r="K38" s="27">
        <v>45831</v>
      </c>
      <c r="L38" s="27">
        <v>45833</v>
      </c>
      <c r="M38" s="69" t="s">
        <v>157</v>
      </c>
      <c r="N38" s="24"/>
    </row>
    <row r="39" spans="2:14" ht="17.399999999999999" x14ac:dyDescent="0.45">
      <c r="B39" s="35"/>
      <c r="C39" s="19"/>
      <c r="D39" s="24"/>
      <c r="E39" s="24"/>
      <c r="F39" s="24"/>
      <c r="G39" s="24"/>
      <c r="I39" s="26">
        <v>0.5</v>
      </c>
      <c r="J39" s="22" t="s">
        <v>9</v>
      </c>
      <c r="K39" s="27">
        <v>45988</v>
      </c>
      <c r="L39" s="27">
        <v>45988</v>
      </c>
      <c r="M39" s="24"/>
      <c r="N39" s="24"/>
    </row>
    <row r="40" spans="2:14" ht="17.399999999999999" x14ac:dyDescent="0.45">
      <c r="B40" s="35"/>
      <c r="C40" s="19"/>
      <c r="D40" s="24"/>
      <c r="E40" s="24"/>
      <c r="F40" s="24"/>
      <c r="G40" s="24"/>
      <c r="I40" s="26"/>
      <c r="J40" s="22"/>
      <c r="K40" s="27"/>
      <c r="L40" s="27"/>
      <c r="M40" s="24"/>
      <c r="N40" s="24"/>
    </row>
    <row r="41" spans="2:14" ht="17.399999999999999" x14ac:dyDescent="0.45">
      <c r="B41" s="35"/>
      <c r="C41" s="19"/>
      <c r="D41" s="24"/>
      <c r="E41" s="24"/>
      <c r="F41" s="24"/>
      <c r="G41" s="24"/>
      <c r="I41" s="26"/>
      <c r="J41" s="22"/>
      <c r="K41" s="24"/>
      <c r="L41" s="24"/>
      <c r="M41" s="24"/>
      <c r="N41" s="24"/>
    </row>
    <row r="42" spans="2:14" ht="17.399999999999999" x14ac:dyDescent="0.45">
      <c r="B42" s="35"/>
      <c r="C42" s="19"/>
      <c r="D42" s="24"/>
      <c r="E42" s="24"/>
      <c r="F42" s="24"/>
      <c r="G42" s="24"/>
      <c r="I42" s="26"/>
      <c r="J42" s="22"/>
      <c r="K42" s="24"/>
      <c r="L42" s="24"/>
      <c r="M42" s="24"/>
      <c r="N42" s="24"/>
    </row>
    <row r="43" spans="2:14" ht="17.399999999999999" x14ac:dyDescent="0.45">
      <c r="B43" s="35"/>
      <c r="C43" s="19"/>
      <c r="D43" s="24"/>
      <c r="E43" s="24"/>
      <c r="F43" s="24"/>
      <c r="G43" s="24"/>
      <c r="I43" s="26"/>
      <c r="J43" s="22"/>
      <c r="K43" s="24"/>
      <c r="L43" s="24"/>
      <c r="M43" s="24"/>
      <c r="N43" s="24"/>
    </row>
    <row r="44" spans="2:14" ht="17.399999999999999" x14ac:dyDescent="0.45">
      <c r="B44" s="35"/>
      <c r="C44" s="19"/>
      <c r="D44" s="24"/>
      <c r="E44" s="24"/>
      <c r="F44" s="24"/>
      <c r="G44" s="24"/>
      <c r="I44" s="26"/>
      <c r="J44" s="22"/>
      <c r="K44" s="24"/>
      <c r="L44" s="24"/>
      <c r="M44" s="24"/>
      <c r="N44" s="24"/>
    </row>
    <row r="45" spans="2:14" ht="17.399999999999999" x14ac:dyDescent="0.45">
      <c r="B45" s="35"/>
      <c r="C45" s="19"/>
      <c r="D45" s="24"/>
      <c r="E45" s="24"/>
      <c r="F45" s="24"/>
      <c r="G45" s="24"/>
      <c r="I45" s="26"/>
      <c r="J45" s="22"/>
      <c r="K45" s="24"/>
      <c r="L45" s="24"/>
      <c r="M45" s="24"/>
      <c r="N45" s="24"/>
    </row>
    <row r="46" spans="2:14" ht="18" thickBot="1" x14ac:dyDescent="0.5">
      <c r="B46" s="35"/>
      <c r="C46" s="19"/>
      <c r="D46" s="24"/>
      <c r="E46" s="24"/>
      <c r="F46" s="24"/>
      <c r="G46" s="24"/>
      <c r="I46" s="28"/>
      <c r="J46" s="22"/>
      <c r="K46" s="29"/>
      <c r="L46" s="29"/>
      <c r="M46" s="29"/>
      <c r="N46" s="29"/>
    </row>
    <row r="47" spans="2:14" ht="21.6" thickBot="1" x14ac:dyDescent="0.55000000000000004">
      <c r="B47" s="35"/>
      <c r="C47" s="19"/>
      <c r="D47" s="24"/>
      <c r="E47" s="36"/>
      <c r="F47" s="36"/>
      <c r="G47" s="36"/>
      <c r="I47" s="15">
        <f>SUM(I35:I46)</f>
        <v>6</v>
      </c>
      <c r="J47" s="93" t="str">
        <f>IF(I47&gt;=6,"YA NO PUEDE SOLICITAR DIAS ADMINISTRATIVOS","PUEDE SOLICITAR DIAS ADMINISTRATIVOS")</f>
        <v>YA NO PUEDE SOLICITAR DIAS ADMINISTRATIVOS</v>
      </c>
      <c r="K47" s="94"/>
      <c r="L47" s="94"/>
      <c r="M47" s="94"/>
      <c r="N47" s="95"/>
    </row>
    <row r="48" spans="2:14" ht="21.6" thickBot="1" x14ac:dyDescent="0.55000000000000004">
      <c r="B48" s="35"/>
      <c r="C48" s="19"/>
      <c r="D48" s="24"/>
      <c r="E48" s="36"/>
      <c r="F48" s="36"/>
      <c r="G48" s="36"/>
      <c r="I48" s="17">
        <f>6-I47</f>
        <v>0</v>
      </c>
      <c r="J48" s="93" t="str">
        <f>IF(I47&gt;6,"EXISTE UN ERROR","OK")</f>
        <v>OK</v>
      </c>
      <c r="K48" s="94"/>
      <c r="L48" s="94"/>
      <c r="M48" s="94"/>
      <c r="N48" s="95"/>
    </row>
    <row r="49" spans="2:14" ht="18" thickBot="1" x14ac:dyDescent="0.5">
      <c r="B49" s="35"/>
      <c r="C49" s="19"/>
      <c r="D49" s="24"/>
      <c r="E49" s="36"/>
      <c r="F49" s="36"/>
      <c r="G49" s="36"/>
      <c r="I49" s="1"/>
    </row>
    <row r="50" spans="2:14" ht="19.8" thickBot="1" x14ac:dyDescent="0.5">
      <c r="B50" s="35"/>
      <c r="C50" s="19"/>
      <c r="D50" s="24"/>
      <c r="E50" s="36"/>
      <c r="F50" s="36"/>
      <c r="G50" s="36"/>
      <c r="I50" s="12" t="s">
        <v>3</v>
      </c>
      <c r="J50" s="13"/>
      <c r="K50" s="13" t="s">
        <v>5</v>
      </c>
      <c r="L50" s="13" t="s">
        <v>6</v>
      </c>
      <c r="M50" s="13" t="s">
        <v>7</v>
      </c>
      <c r="N50" s="14" t="s">
        <v>8</v>
      </c>
    </row>
    <row r="51" spans="2:14" ht="17.399999999999999" x14ac:dyDescent="0.45">
      <c r="B51" s="35"/>
      <c r="C51" s="19"/>
      <c r="D51" s="24"/>
      <c r="E51" s="36"/>
      <c r="F51" s="36"/>
      <c r="G51" s="36"/>
      <c r="I51" s="21"/>
      <c r="J51" s="30"/>
      <c r="K51" s="31"/>
      <c r="L51" s="31"/>
      <c r="M51" s="32"/>
      <c r="N51" s="32"/>
    </row>
    <row r="52" spans="2:14" ht="17.399999999999999" x14ac:dyDescent="0.45">
      <c r="B52" s="35"/>
      <c r="C52" s="19"/>
      <c r="D52" s="24"/>
      <c r="E52" s="36"/>
      <c r="F52" s="36"/>
      <c r="G52" s="36"/>
      <c r="I52" s="26"/>
      <c r="J52" s="30"/>
      <c r="K52" s="34"/>
      <c r="L52" s="34"/>
      <c r="M52" s="34"/>
      <c r="N52" s="34"/>
    </row>
    <row r="53" spans="2:14" ht="17.399999999999999" x14ac:dyDescent="0.45">
      <c r="B53" s="35"/>
      <c r="C53" s="19"/>
      <c r="D53" s="24"/>
      <c r="E53" s="36"/>
      <c r="F53" s="36"/>
      <c r="G53" s="36"/>
      <c r="I53" s="26"/>
      <c r="J53" s="30"/>
      <c r="K53" s="34"/>
      <c r="L53" s="34"/>
      <c r="M53" s="34"/>
      <c r="N53" s="34"/>
    </row>
    <row r="54" spans="2:14" ht="17.399999999999999" x14ac:dyDescent="0.45">
      <c r="B54" s="35"/>
      <c r="C54" s="19"/>
      <c r="D54" s="24"/>
      <c r="E54" s="36"/>
      <c r="F54" s="36"/>
      <c r="G54" s="36"/>
      <c r="I54" s="26"/>
      <c r="J54" s="30"/>
      <c r="K54" s="34"/>
      <c r="L54" s="34"/>
      <c r="M54" s="34"/>
      <c r="N54" s="34"/>
    </row>
    <row r="55" spans="2:14" ht="18" thickBot="1" x14ac:dyDescent="0.5">
      <c r="B55" s="35"/>
      <c r="C55" s="19"/>
      <c r="D55" s="24"/>
      <c r="E55" s="36"/>
      <c r="F55" s="36"/>
      <c r="G55" s="36"/>
      <c r="I55" s="26"/>
      <c r="J55" s="30"/>
      <c r="K55" s="34"/>
      <c r="L55" s="34"/>
      <c r="M55" s="34"/>
      <c r="N55" s="34"/>
    </row>
    <row r="56" spans="2:14" ht="21.6" thickBot="1" x14ac:dyDescent="0.55000000000000004">
      <c r="B56" s="35"/>
      <c r="C56" s="19"/>
      <c r="D56" s="24"/>
      <c r="E56" s="36"/>
      <c r="F56" s="36"/>
      <c r="G56" s="36"/>
      <c r="I56" s="15">
        <f>SUM(I51:I55)</f>
        <v>0</v>
      </c>
      <c r="J56" s="93" t="str">
        <f>IF(I56&gt;=5,"YA NO PUEDE SOLICITAR DIAS CAPACITACION","PUEDE SOLICITAR DIAS CAPACITACION")</f>
        <v>PUEDE SOLICITAR DIAS CAPACITACION</v>
      </c>
      <c r="K56" s="94"/>
      <c r="L56" s="94"/>
      <c r="M56" s="94"/>
      <c r="N56" s="95"/>
    </row>
    <row r="57" spans="2:14" ht="21.6" thickBot="1" x14ac:dyDescent="0.55000000000000004">
      <c r="B57" s="35"/>
      <c r="C57" s="19"/>
      <c r="D57" s="24"/>
      <c r="E57" s="36"/>
      <c r="F57" s="36"/>
      <c r="G57" s="36"/>
      <c r="I57" s="17">
        <f>5-I56</f>
        <v>5</v>
      </c>
      <c r="J57" s="93" t="str">
        <f>IF(I56&gt;5,"EXISTE UN ERROR","OK")</f>
        <v>OK</v>
      </c>
      <c r="K57" s="94"/>
      <c r="L57" s="94"/>
      <c r="M57" s="94"/>
      <c r="N57" s="95"/>
    </row>
    <row r="58" spans="2:14" ht="17.399999999999999" x14ac:dyDescent="0.45">
      <c r="B58" s="35"/>
      <c r="C58" s="19"/>
      <c r="D58" s="24"/>
      <c r="E58" s="36"/>
      <c r="F58" s="36"/>
      <c r="G58" s="36"/>
    </row>
    <row r="59" spans="2:14" ht="17.399999999999999" x14ac:dyDescent="0.45">
      <c r="B59" s="35"/>
      <c r="C59" s="19"/>
      <c r="D59" s="24"/>
      <c r="E59" s="36"/>
      <c r="F59" s="36"/>
      <c r="G59" s="36"/>
    </row>
    <row r="60" spans="2:14" ht="18" thickBot="1" x14ac:dyDescent="0.5">
      <c r="B60" s="35"/>
      <c r="C60" s="20"/>
      <c r="D60" s="29"/>
      <c r="E60" s="37"/>
      <c r="F60" s="37"/>
      <c r="G60" s="37"/>
    </row>
    <row r="61" spans="2:14" ht="21.6" thickBot="1" x14ac:dyDescent="0.55000000000000004">
      <c r="B61" s="8">
        <f>+E35-F35</f>
        <v>0</v>
      </c>
      <c r="C61" s="87" t="str">
        <f>IF(E35&lt;=F35,"YA NO TIENE FERIADOS","PUEDE SOLICITAR DIAS FERIADOS")</f>
        <v>YA NO TIENE FERIADOS</v>
      </c>
      <c r="D61" s="88"/>
      <c r="E61" s="88"/>
      <c r="F61" s="88"/>
      <c r="G61" s="89"/>
    </row>
    <row r="62" spans="2:14" ht="19.2" thickBot="1" x14ac:dyDescent="0.5">
      <c r="C62" s="90" t="str">
        <f>IF(F35&gt;E35,"EXISTE UN ERROR","OK")</f>
        <v>OK</v>
      </c>
      <c r="D62" s="91"/>
      <c r="E62" s="91"/>
      <c r="F62" s="91"/>
      <c r="G62" s="92"/>
    </row>
    <row r="67" spans="2:14" ht="19.2" thickBot="1" x14ac:dyDescent="0.5">
      <c r="B67" s="16" t="s">
        <v>14</v>
      </c>
      <c r="I67" s="16" t="s">
        <v>14</v>
      </c>
    </row>
    <row r="68" spans="2:14" ht="18.600000000000001" thickBot="1" x14ac:dyDescent="0.4">
      <c r="B68" s="5" t="s">
        <v>0</v>
      </c>
      <c r="C68" s="5" t="s">
        <v>1</v>
      </c>
      <c r="D68" s="5" t="s">
        <v>98</v>
      </c>
      <c r="E68" s="5" t="s">
        <v>12</v>
      </c>
      <c r="F68" s="6" t="s">
        <v>2</v>
      </c>
      <c r="G68" s="6" t="s">
        <v>7</v>
      </c>
      <c r="I68" s="2" t="s">
        <v>3</v>
      </c>
      <c r="J68" s="3" t="s">
        <v>4</v>
      </c>
      <c r="K68" s="3" t="s">
        <v>5</v>
      </c>
      <c r="L68" s="3" t="s">
        <v>6</v>
      </c>
      <c r="M68" s="3" t="s">
        <v>7</v>
      </c>
      <c r="N68" s="4" t="s">
        <v>8</v>
      </c>
    </row>
    <row r="69" spans="2:14" ht="17.399999999999999" x14ac:dyDescent="0.45">
      <c r="B69" s="9">
        <v>15</v>
      </c>
      <c r="C69" s="9">
        <v>1</v>
      </c>
      <c r="D69" s="9">
        <v>0</v>
      </c>
      <c r="E69" s="11">
        <f>+B69+C69+D69</f>
        <v>16</v>
      </c>
      <c r="F69" s="11">
        <f>SUM(B70:B94)+SUM(D70:D94)</f>
        <v>6</v>
      </c>
      <c r="G69" s="19"/>
      <c r="I69" s="21">
        <v>0.5</v>
      </c>
      <c r="J69" s="22" t="s">
        <v>10</v>
      </c>
      <c r="K69" s="31">
        <v>45672</v>
      </c>
      <c r="L69" s="31">
        <v>45672</v>
      </c>
      <c r="M69" s="69" t="s">
        <v>106</v>
      </c>
      <c r="N69" s="32"/>
    </row>
    <row r="70" spans="2:14" ht="17.399999999999999" x14ac:dyDescent="0.45">
      <c r="B70" s="35">
        <v>1</v>
      </c>
      <c r="C70" s="19"/>
      <c r="D70" s="24"/>
      <c r="E70" s="27">
        <v>45681</v>
      </c>
      <c r="F70" s="27">
        <v>45681</v>
      </c>
      <c r="G70" s="69" t="s">
        <v>102</v>
      </c>
      <c r="I70" s="26">
        <v>0.5</v>
      </c>
      <c r="J70" s="22" t="s">
        <v>9</v>
      </c>
      <c r="K70" s="33">
        <v>45691</v>
      </c>
      <c r="L70" s="33">
        <v>45691</v>
      </c>
      <c r="M70" s="71" t="s">
        <v>117</v>
      </c>
      <c r="N70" s="34"/>
    </row>
    <row r="71" spans="2:14" ht="17.399999999999999" x14ac:dyDescent="0.45">
      <c r="B71" s="35">
        <v>1</v>
      </c>
      <c r="C71" s="19"/>
      <c r="D71" s="24"/>
      <c r="E71" s="27">
        <v>45779</v>
      </c>
      <c r="F71" s="27">
        <v>45779</v>
      </c>
      <c r="G71" s="69" t="s">
        <v>138</v>
      </c>
      <c r="I71" s="26">
        <v>0.5</v>
      </c>
      <c r="J71" s="22" t="s">
        <v>9</v>
      </c>
      <c r="K71" s="33">
        <v>45762</v>
      </c>
      <c r="L71" s="33">
        <v>45762</v>
      </c>
      <c r="M71" s="76" t="s">
        <v>133</v>
      </c>
      <c r="N71" s="34"/>
    </row>
    <row r="72" spans="2:14" ht="17.399999999999999" x14ac:dyDescent="0.45">
      <c r="B72" s="35">
        <v>2</v>
      </c>
      <c r="C72" s="19"/>
      <c r="D72" s="24"/>
      <c r="E72" s="27">
        <v>45799</v>
      </c>
      <c r="F72" s="27">
        <v>45800</v>
      </c>
      <c r="G72" s="69" t="s">
        <v>148</v>
      </c>
      <c r="I72" s="26">
        <v>0.5</v>
      </c>
      <c r="J72" s="22" t="s">
        <v>9</v>
      </c>
      <c r="K72" s="33">
        <v>45841</v>
      </c>
      <c r="L72" s="33">
        <v>45841</v>
      </c>
      <c r="M72" s="70" t="s">
        <v>161</v>
      </c>
      <c r="N72" s="34"/>
    </row>
    <row r="73" spans="2:14" ht="17.399999999999999" x14ac:dyDescent="0.45">
      <c r="B73" s="35">
        <v>2</v>
      </c>
      <c r="C73" s="19"/>
      <c r="D73" s="24"/>
      <c r="E73" s="27">
        <v>45855</v>
      </c>
      <c r="F73" s="27">
        <v>45856</v>
      </c>
      <c r="G73" s="69" t="s">
        <v>160</v>
      </c>
      <c r="I73" s="26">
        <v>0.5</v>
      </c>
      <c r="J73" s="22" t="s">
        <v>9</v>
      </c>
      <c r="K73" s="33">
        <v>45845</v>
      </c>
      <c r="L73" s="33">
        <v>45845</v>
      </c>
      <c r="M73" s="70" t="s">
        <v>161</v>
      </c>
      <c r="N73" s="34"/>
    </row>
    <row r="74" spans="2:14" ht="17.399999999999999" x14ac:dyDescent="0.45">
      <c r="B74" s="35"/>
      <c r="C74" s="19"/>
      <c r="D74" s="24"/>
      <c r="E74" s="27"/>
      <c r="F74" s="27"/>
      <c r="G74" s="24"/>
      <c r="I74" s="26">
        <v>0.5</v>
      </c>
      <c r="J74" s="22" t="s">
        <v>9</v>
      </c>
      <c r="K74" s="33">
        <v>45889</v>
      </c>
      <c r="L74" s="33">
        <v>45889</v>
      </c>
      <c r="M74" s="70" t="s">
        <v>173</v>
      </c>
      <c r="N74" s="34"/>
    </row>
    <row r="75" spans="2:14" ht="17.399999999999999" x14ac:dyDescent="0.45">
      <c r="B75" s="35"/>
      <c r="C75" s="19"/>
      <c r="D75" s="24"/>
      <c r="E75" s="27"/>
      <c r="F75" s="27"/>
      <c r="G75" s="24"/>
      <c r="I75" s="26">
        <v>1</v>
      </c>
      <c r="J75" s="22"/>
      <c r="K75" s="33">
        <v>45912</v>
      </c>
      <c r="L75" s="33">
        <v>45912</v>
      </c>
      <c r="M75" s="70" t="s">
        <v>198</v>
      </c>
      <c r="N75" s="34"/>
    </row>
    <row r="76" spans="2:14" ht="17.399999999999999" x14ac:dyDescent="0.45">
      <c r="B76" s="35"/>
      <c r="C76" s="19"/>
      <c r="D76" s="24"/>
      <c r="E76" s="27"/>
      <c r="F76" s="27"/>
      <c r="G76" s="24"/>
      <c r="I76" s="74"/>
      <c r="J76" s="22"/>
      <c r="K76" s="33">
        <v>45960</v>
      </c>
      <c r="L76" s="33">
        <v>45964</v>
      </c>
      <c r="M76" s="34"/>
      <c r="N76" s="34"/>
    </row>
    <row r="77" spans="2:14" ht="17.399999999999999" x14ac:dyDescent="0.45">
      <c r="B77" s="35"/>
      <c r="C77" s="19"/>
      <c r="D77" s="24"/>
      <c r="E77" s="27"/>
      <c r="F77" s="27"/>
      <c r="G77" s="24"/>
      <c r="I77" s="26">
        <v>1</v>
      </c>
      <c r="J77" s="22"/>
      <c r="K77" s="33">
        <v>45960</v>
      </c>
      <c r="L77" s="33">
        <v>45960</v>
      </c>
      <c r="M77" s="69" t="s">
        <v>230</v>
      </c>
      <c r="N77" s="34"/>
    </row>
    <row r="78" spans="2:14" ht="17.399999999999999" x14ac:dyDescent="0.45">
      <c r="B78" s="35"/>
      <c r="C78" s="19"/>
      <c r="D78" s="24"/>
      <c r="E78" s="27"/>
      <c r="F78" s="27"/>
      <c r="G78" s="24"/>
      <c r="I78" s="26"/>
      <c r="J78" s="22"/>
      <c r="K78" s="34"/>
      <c r="L78" s="34"/>
      <c r="M78" s="34"/>
      <c r="N78" s="34"/>
    </row>
    <row r="79" spans="2:14" ht="17.399999999999999" x14ac:dyDescent="0.45">
      <c r="B79" s="35"/>
      <c r="C79" s="19"/>
      <c r="D79" s="24"/>
      <c r="E79" s="27"/>
      <c r="F79" s="27"/>
      <c r="G79" s="24"/>
      <c r="I79" s="26"/>
      <c r="J79" s="22"/>
      <c r="K79" s="34"/>
      <c r="L79" s="34"/>
      <c r="M79" s="34"/>
      <c r="N79" s="34"/>
    </row>
    <row r="80" spans="2:14" ht="18" thickBot="1" x14ac:dyDescent="0.5">
      <c r="B80" s="35"/>
      <c r="C80" s="19"/>
      <c r="D80" s="24"/>
      <c r="E80" s="27"/>
      <c r="F80" s="27"/>
      <c r="G80" s="24"/>
      <c r="I80" s="28"/>
      <c r="J80" s="22"/>
      <c r="K80" s="38"/>
      <c r="L80" s="38"/>
      <c r="M80" s="38"/>
      <c r="N80" s="38"/>
    </row>
    <row r="81" spans="2:14" ht="21.6" thickBot="1" x14ac:dyDescent="0.55000000000000004">
      <c r="B81" s="35"/>
      <c r="C81" s="19"/>
      <c r="D81" s="24"/>
      <c r="E81" s="27"/>
      <c r="F81" s="27"/>
      <c r="G81" s="24"/>
      <c r="I81" s="15">
        <f>SUM(I69:I80)</f>
        <v>5</v>
      </c>
      <c r="J81" s="93" t="str">
        <f>IF(I81&gt;=6,"YA NO PUEDE SOLICITAR DIAS ADMINISTRATIVOS","PUEDE SOLICITAR DIAS ADMINISTRATIVOS")</f>
        <v>PUEDE SOLICITAR DIAS ADMINISTRATIVOS</v>
      </c>
      <c r="K81" s="94"/>
      <c r="L81" s="94"/>
      <c r="M81" s="94"/>
      <c r="N81" s="95"/>
    </row>
    <row r="82" spans="2:14" ht="21.6" thickBot="1" x14ac:dyDescent="0.55000000000000004">
      <c r="B82" s="35"/>
      <c r="C82" s="19"/>
      <c r="D82" s="24"/>
      <c r="E82" s="24"/>
      <c r="F82" s="24"/>
      <c r="G82" s="36"/>
      <c r="I82" s="17">
        <f>6-I81</f>
        <v>1</v>
      </c>
      <c r="J82" s="93" t="str">
        <f>IF(I81&gt;6,"EXISTE UN ERROR","OK")</f>
        <v>OK</v>
      </c>
      <c r="K82" s="94"/>
      <c r="L82" s="94"/>
      <c r="M82" s="94"/>
      <c r="N82" s="95"/>
    </row>
    <row r="83" spans="2:14" ht="18" thickBot="1" x14ac:dyDescent="0.5">
      <c r="B83" s="35"/>
      <c r="C83" s="19"/>
      <c r="D83" s="24"/>
      <c r="E83" s="24"/>
      <c r="F83" s="24"/>
      <c r="G83" s="36"/>
      <c r="I83" s="1"/>
    </row>
    <row r="84" spans="2:14" ht="19.8" thickBot="1" x14ac:dyDescent="0.5">
      <c r="B84" s="35"/>
      <c r="C84" s="19"/>
      <c r="D84" s="24"/>
      <c r="E84" s="24"/>
      <c r="F84" s="24"/>
      <c r="G84" s="36"/>
      <c r="I84" s="12" t="s">
        <v>3</v>
      </c>
      <c r="J84" s="13"/>
      <c r="K84" s="13" t="s">
        <v>5</v>
      </c>
      <c r="L84" s="13" t="s">
        <v>6</v>
      </c>
      <c r="M84" s="13" t="s">
        <v>7</v>
      </c>
      <c r="N84" s="14" t="s">
        <v>8</v>
      </c>
    </row>
    <row r="85" spans="2:14" ht="17.399999999999999" x14ac:dyDescent="0.45">
      <c r="B85" s="35"/>
      <c r="C85" s="19"/>
      <c r="D85" s="24"/>
      <c r="E85" s="24"/>
      <c r="F85" s="24"/>
      <c r="G85" s="36"/>
      <c r="I85" s="21">
        <v>1</v>
      </c>
      <c r="J85" s="30"/>
      <c r="K85" s="31">
        <v>45709</v>
      </c>
      <c r="L85" s="31">
        <v>45709</v>
      </c>
      <c r="M85" s="32"/>
      <c r="N85" s="32"/>
    </row>
    <row r="86" spans="2:14" ht="17.399999999999999" x14ac:dyDescent="0.45">
      <c r="B86" s="35"/>
      <c r="C86" s="19"/>
      <c r="D86" s="24"/>
      <c r="E86" s="24"/>
      <c r="F86" s="24"/>
      <c r="G86" s="36"/>
      <c r="I86" s="26">
        <v>2</v>
      </c>
      <c r="J86" s="30"/>
      <c r="K86" s="33">
        <v>45707</v>
      </c>
      <c r="L86" s="33">
        <v>45708</v>
      </c>
      <c r="M86" s="34"/>
      <c r="N86" s="34"/>
    </row>
    <row r="87" spans="2:14" ht="17.399999999999999" x14ac:dyDescent="0.45">
      <c r="B87" s="35"/>
      <c r="C87" s="19"/>
      <c r="D87" s="24"/>
      <c r="E87" s="24"/>
      <c r="F87" s="24"/>
      <c r="G87" s="36"/>
      <c r="I87" s="26"/>
      <c r="J87" s="30"/>
      <c r="K87" s="34"/>
      <c r="L87" s="34"/>
      <c r="M87" s="34"/>
      <c r="N87" s="34"/>
    </row>
    <row r="88" spans="2:14" ht="17.399999999999999" x14ac:dyDescent="0.45">
      <c r="B88" s="35"/>
      <c r="C88" s="19"/>
      <c r="D88" s="24"/>
      <c r="E88" s="24"/>
      <c r="F88" s="24"/>
      <c r="G88" s="36"/>
      <c r="I88" s="26"/>
      <c r="J88" s="30"/>
      <c r="K88" s="34"/>
      <c r="L88" s="34"/>
      <c r="M88" s="34"/>
      <c r="N88" s="34"/>
    </row>
    <row r="89" spans="2:14" ht="18" thickBot="1" x14ac:dyDescent="0.5">
      <c r="B89" s="35"/>
      <c r="C89" s="19"/>
      <c r="D89" s="24"/>
      <c r="E89" s="24"/>
      <c r="F89" s="24"/>
      <c r="G89" s="36"/>
      <c r="I89" s="26"/>
      <c r="J89" s="30"/>
      <c r="K89" s="34"/>
      <c r="L89" s="34"/>
      <c r="M89" s="34"/>
      <c r="N89" s="34"/>
    </row>
    <row r="90" spans="2:14" ht="21.6" thickBot="1" x14ac:dyDescent="0.55000000000000004">
      <c r="B90" s="35"/>
      <c r="C90" s="19"/>
      <c r="D90" s="24"/>
      <c r="E90" s="24"/>
      <c r="F90" s="24"/>
      <c r="G90" s="36"/>
      <c r="I90" s="15">
        <f>SUM(I85:I89)</f>
        <v>3</v>
      </c>
      <c r="J90" s="93" t="str">
        <f>IF(I90&gt;=5,"YA NO PUEDE SOLICITAR DIAS CAPACITACION","PUEDE SOLICITAR DIAS CAPACITACION")</f>
        <v>PUEDE SOLICITAR DIAS CAPACITACION</v>
      </c>
      <c r="K90" s="94"/>
      <c r="L90" s="94"/>
      <c r="M90" s="94"/>
      <c r="N90" s="95"/>
    </row>
    <row r="91" spans="2:14" ht="21.6" thickBot="1" x14ac:dyDescent="0.55000000000000004">
      <c r="B91" s="35"/>
      <c r="C91" s="19"/>
      <c r="D91" s="24"/>
      <c r="E91" s="24"/>
      <c r="F91" s="24"/>
      <c r="G91" s="36"/>
      <c r="I91" s="17">
        <f>5-I90</f>
        <v>2</v>
      </c>
      <c r="J91" s="93" t="str">
        <f>IF(I90&gt;5,"EXISTE UN ERROR","OK")</f>
        <v>OK</v>
      </c>
      <c r="K91" s="94"/>
      <c r="L91" s="94"/>
      <c r="M91" s="94"/>
      <c r="N91" s="95"/>
    </row>
    <row r="92" spans="2:14" ht="17.399999999999999" x14ac:dyDescent="0.45">
      <c r="B92" s="35"/>
      <c r="C92" s="19"/>
      <c r="D92" s="24"/>
      <c r="E92" s="24"/>
      <c r="F92" s="24"/>
      <c r="G92" s="36"/>
    </row>
    <row r="93" spans="2:14" ht="17.399999999999999" x14ac:dyDescent="0.45">
      <c r="B93" s="35"/>
      <c r="C93" s="19"/>
      <c r="D93" s="24"/>
      <c r="E93" s="24"/>
      <c r="F93" s="24"/>
      <c r="G93" s="36"/>
    </row>
    <row r="94" spans="2:14" ht="18" thickBot="1" x14ac:dyDescent="0.5">
      <c r="B94" s="35"/>
      <c r="C94" s="39"/>
      <c r="D94" s="40"/>
      <c r="E94" s="29"/>
      <c r="F94" s="29"/>
      <c r="G94" s="37"/>
    </row>
    <row r="95" spans="2:14" ht="21.6" thickBot="1" x14ac:dyDescent="0.55000000000000004">
      <c r="B95" s="85">
        <f>+E69-F69</f>
        <v>10</v>
      </c>
      <c r="C95" s="87" t="str">
        <f>IF(E69&lt;=F69,"YA NO TIENE FERIADOS","PUEDE SOLICITAR DIAS FERIADOS")</f>
        <v>PUEDE SOLICITAR DIAS FERIADOS</v>
      </c>
      <c r="D95" s="88"/>
      <c r="E95" s="88"/>
      <c r="F95" s="88"/>
      <c r="G95" s="89"/>
    </row>
    <row r="96" spans="2:14" ht="19.2" thickBot="1" x14ac:dyDescent="0.5">
      <c r="C96" s="90" t="str">
        <f>IF(F69&gt;E69,"EXISTE UN ERROR","OK")</f>
        <v>OK</v>
      </c>
      <c r="D96" s="91"/>
      <c r="E96" s="91"/>
      <c r="F96" s="91"/>
      <c r="G96" s="92"/>
    </row>
    <row r="99" spans="2:14" ht="18.600000000000001" x14ac:dyDescent="0.45">
      <c r="B99" s="16" t="s">
        <v>80</v>
      </c>
      <c r="I99" s="16" t="s">
        <v>80</v>
      </c>
    </row>
    <row r="100" spans="2:14" ht="18.600000000000001" thickBot="1" x14ac:dyDescent="0.4">
      <c r="B100" s="5" t="s">
        <v>0</v>
      </c>
      <c r="C100" s="5" t="s">
        <v>1</v>
      </c>
      <c r="D100" s="5" t="s">
        <v>98</v>
      </c>
      <c r="E100" s="5" t="s">
        <v>12</v>
      </c>
      <c r="F100" s="6" t="s">
        <v>2</v>
      </c>
      <c r="G100" s="6" t="s">
        <v>7</v>
      </c>
      <c r="I100" s="2" t="s">
        <v>3</v>
      </c>
      <c r="J100" s="3" t="s">
        <v>4</v>
      </c>
      <c r="K100" s="3" t="s">
        <v>5</v>
      </c>
      <c r="L100" s="3" t="s">
        <v>6</v>
      </c>
      <c r="M100" s="3" t="s">
        <v>7</v>
      </c>
      <c r="N100" s="4" t="s">
        <v>8</v>
      </c>
    </row>
    <row r="101" spans="2:14" ht="17.399999999999999" x14ac:dyDescent="0.45">
      <c r="B101" s="9">
        <v>0</v>
      </c>
      <c r="C101" s="9">
        <v>0</v>
      </c>
      <c r="D101" s="9">
        <v>0</v>
      </c>
      <c r="E101" s="11">
        <f>+B101+C101+D101</f>
        <v>0</v>
      </c>
      <c r="F101" s="11">
        <f>SUM(B102:B126)+SUM(D102:D126)</f>
        <v>0</v>
      </c>
      <c r="G101" s="19"/>
      <c r="I101" s="21"/>
      <c r="J101" s="22"/>
      <c r="K101" s="23"/>
      <c r="L101" s="23"/>
      <c r="M101" s="25"/>
      <c r="N101" s="25"/>
    </row>
    <row r="102" spans="2:14" ht="17.399999999999999" x14ac:dyDescent="0.45">
      <c r="B102" s="35"/>
      <c r="C102" s="19"/>
      <c r="D102" s="24"/>
      <c r="E102" s="24"/>
      <c r="F102" s="24"/>
      <c r="G102" s="24"/>
      <c r="I102" s="26"/>
      <c r="J102" s="22"/>
      <c r="K102" s="27"/>
      <c r="L102" s="27"/>
      <c r="M102" s="24"/>
      <c r="N102" s="24"/>
    </row>
    <row r="103" spans="2:14" ht="17.399999999999999" x14ac:dyDescent="0.45">
      <c r="B103" s="35"/>
      <c r="C103" s="19"/>
      <c r="D103" s="24"/>
      <c r="E103" s="24"/>
      <c r="F103" s="24"/>
      <c r="G103" s="24"/>
      <c r="I103" s="26"/>
      <c r="J103" s="22"/>
      <c r="K103" s="27"/>
      <c r="L103" s="27"/>
      <c r="M103" s="24"/>
      <c r="N103" s="24"/>
    </row>
    <row r="104" spans="2:14" ht="17.399999999999999" x14ac:dyDescent="0.45">
      <c r="B104" s="35"/>
      <c r="C104" s="19"/>
      <c r="D104" s="24"/>
      <c r="E104" s="24"/>
      <c r="F104" s="24"/>
      <c r="G104" s="24"/>
      <c r="I104" s="26"/>
      <c r="J104" s="22"/>
      <c r="K104" s="27"/>
      <c r="L104" s="27"/>
      <c r="M104" s="24"/>
      <c r="N104" s="24"/>
    </row>
    <row r="105" spans="2:14" ht="17.399999999999999" x14ac:dyDescent="0.45">
      <c r="B105" s="35"/>
      <c r="C105" s="19"/>
      <c r="D105" s="24"/>
      <c r="E105" s="24"/>
      <c r="F105" s="24"/>
      <c r="G105" s="24"/>
      <c r="I105" s="26"/>
      <c r="J105" s="22"/>
      <c r="K105" s="27"/>
      <c r="L105" s="27"/>
      <c r="M105" s="24"/>
      <c r="N105" s="24"/>
    </row>
    <row r="106" spans="2:14" ht="17.399999999999999" x14ac:dyDescent="0.45">
      <c r="B106" s="35"/>
      <c r="C106" s="19"/>
      <c r="D106" s="24"/>
      <c r="E106" s="24"/>
      <c r="F106" s="24"/>
      <c r="G106" s="24"/>
      <c r="I106" s="26"/>
      <c r="J106" s="22"/>
      <c r="K106" s="24"/>
      <c r="L106" s="24"/>
      <c r="M106" s="24"/>
      <c r="N106" s="24"/>
    </row>
    <row r="107" spans="2:14" ht="17.399999999999999" x14ac:dyDescent="0.45">
      <c r="B107" s="35"/>
      <c r="C107" s="19"/>
      <c r="D107" s="24"/>
      <c r="E107" s="24"/>
      <c r="F107" s="24"/>
      <c r="G107" s="24"/>
      <c r="I107" s="26"/>
      <c r="J107" s="22"/>
      <c r="K107" s="24"/>
      <c r="L107" s="24"/>
      <c r="M107" s="24"/>
      <c r="N107" s="24"/>
    </row>
    <row r="108" spans="2:14" ht="17.399999999999999" x14ac:dyDescent="0.45">
      <c r="B108" s="35"/>
      <c r="C108" s="19"/>
      <c r="D108" s="24"/>
      <c r="E108" s="24"/>
      <c r="F108" s="24"/>
      <c r="G108" s="24"/>
      <c r="I108" s="26"/>
      <c r="J108" s="22"/>
      <c r="K108" s="24"/>
      <c r="L108" s="24"/>
      <c r="M108" s="24"/>
      <c r="N108" s="24"/>
    </row>
    <row r="109" spans="2:14" ht="17.399999999999999" x14ac:dyDescent="0.45">
      <c r="B109" s="35"/>
      <c r="C109" s="19"/>
      <c r="D109" s="24"/>
      <c r="E109" s="24"/>
      <c r="F109" s="24"/>
      <c r="G109" s="24"/>
      <c r="I109" s="26"/>
      <c r="J109" s="22"/>
      <c r="K109" s="24"/>
      <c r="L109" s="24"/>
      <c r="M109" s="24"/>
      <c r="N109" s="24"/>
    </row>
    <row r="110" spans="2:14" ht="17.399999999999999" x14ac:dyDescent="0.45">
      <c r="B110" s="35"/>
      <c r="C110" s="19"/>
      <c r="D110" s="24"/>
      <c r="E110" s="24"/>
      <c r="F110" s="24"/>
      <c r="G110" s="24"/>
      <c r="I110" s="26"/>
      <c r="J110" s="22"/>
      <c r="K110" s="24"/>
      <c r="L110" s="24"/>
      <c r="M110" s="24"/>
      <c r="N110" s="24"/>
    </row>
    <row r="111" spans="2:14" ht="17.399999999999999" x14ac:dyDescent="0.45">
      <c r="B111" s="35"/>
      <c r="C111" s="19"/>
      <c r="D111" s="24"/>
      <c r="E111" s="24"/>
      <c r="F111" s="24"/>
      <c r="G111" s="24"/>
      <c r="I111" s="26"/>
      <c r="J111" s="22"/>
      <c r="K111" s="24"/>
      <c r="L111" s="24"/>
      <c r="M111" s="24"/>
      <c r="N111" s="24"/>
    </row>
    <row r="112" spans="2:14" ht="18" thickBot="1" x14ac:dyDescent="0.5">
      <c r="B112" s="35"/>
      <c r="C112" s="19"/>
      <c r="D112" s="24"/>
      <c r="E112" s="24"/>
      <c r="F112" s="24"/>
      <c r="G112" s="24"/>
      <c r="I112" s="28"/>
      <c r="J112" s="22"/>
      <c r="K112" s="29"/>
      <c r="L112" s="29"/>
      <c r="M112" s="29"/>
      <c r="N112" s="29"/>
    </row>
    <row r="113" spans="2:14" ht="21.6" thickBot="1" x14ac:dyDescent="0.55000000000000004">
      <c r="B113" s="35"/>
      <c r="C113" s="19"/>
      <c r="D113" s="24"/>
      <c r="E113" s="36"/>
      <c r="F113" s="36"/>
      <c r="G113" s="36"/>
      <c r="I113" s="15">
        <f>SUM(I101:I112)</f>
        <v>0</v>
      </c>
      <c r="J113" s="93" t="str">
        <f>IF(I113&gt;=6,"YA NO PUEDE SOLICITAR DIAS ADMINISTRATIVOS","PUEDE SOLICITAR DIAS ADMINISTRATIVOS")</f>
        <v>PUEDE SOLICITAR DIAS ADMINISTRATIVOS</v>
      </c>
      <c r="K113" s="94"/>
      <c r="L113" s="94"/>
      <c r="M113" s="94"/>
      <c r="N113" s="95"/>
    </row>
    <row r="114" spans="2:14" ht="21.6" thickBot="1" x14ac:dyDescent="0.55000000000000004">
      <c r="B114" s="35"/>
      <c r="C114" s="19"/>
      <c r="D114" s="24"/>
      <c r="E114" s="36"/>
      <c r="F114" s="36"/>
      <c r="G114" s="36"/>
      <c r="I114" s="17">
        <f>6-I113</f>
        <v>6</v>
      </c>
      <c r="J114" s="93" t="str">
        <f>IF(I113&gt;6,"EXISTE UN ERROR","OK")</f>
        <v>OK</v>
      </c>
      <c r="K114" s="94"/>
      <c r="L114" s="94"/>
      <c r="M114" s="94"/>
      <c r="N114" s="95"/>
    </row>
    <row r="115" spans="2:14" ht="18" thickBot="1" x14ac:dyDescent="0.5">
      <c r="B115" s="35"/>
      <c r="C115" s="19"/>
      <c r="D115" s="24"/>
      <c r="E115" s="36"/>
      <c r="F115" s="36"/>
      <c r="G115" s="36"/>
      <c r="I115" s="1"/>
    </row>
    <row r="116" spans="2:14" ht="19.8" thickBot="1" x14ac:dyDescent="0.5">
      <c r="B116" s="35"/>
      <c r="C116" s="19"/>
      <c r="D116" s="24"/>
      <c r="E116" s="36"/>
      <c r="F116" s="36"/>
      <c r="G116" s="36"/>
      <c r="I116" s="12" t="s">
        <v>3</v>
      </c>
      <c r="J116" s="13"/>
      <c r="K116" s="13" t="s">
        <v>5</v>
      </c>
      <c r="L116" s="13" t="s">
        <v>6</v>
      </c>
      <c r="M116" s="13" t="s">
        <v>7</v>
      </c>
      <c r="N116" s="14" t="s">
        <v>8</v>
      </c>
    </row>
    <row r="117" spans="2:14" ht="17.399999999999999" x14ac:dyDescent="0.45">
      <c r="B117" s="35"/>
      <c r="C117" s="19"/>
      <c r="D117" s="24"/>
      <c r="E117" s="36"/>
      <c r="F117" s="36"/>
      <c r="G117" s="36"/>
      <c r="I117" s="21"/>
      <c r="J117" s="30"/>
      <c r="K117" s="30"/>
      <c r="L117" s="30"/>
      <c r="M117" s="30"/>
      <c r="N117" s="30"/>
    </row>
    <row r="118" spans="2:14" ht="17.399999999999999" x14ac:dyDescent="0.45">
      <c r="B118" s="35"/>
      <c r="C118" s="19"/>
      <c r="D118" s="24"/>
      <c r="E118" s="36"/>
      <c r="F118" s="36"/>
      <c r="G118" s="36"/>
      <c r="I118" s="26"/>
      <c r="J118" s="30"/>
      <c r="K118" s="36"/>
      <c r="L118" s="36"/>
      <c r="M118" s="36"/>
      <c r="N118" s="36"/>
    </row>
    <row r="119" spans="2:14" ht="17.399999999999999" x14ac:dyDescent="0.45">
      <c r="B119" s="35"/>
      <c r="C119" s="19"/>
      <c r="D119" s="24"/>
      <c r="E119" s="36"/>
      <c r="F119" s="36"/>
      <c r="G119" s="36"/>
      <c r="I119" s="26"/>
      <c r="J119" s="30"/>
      <c r="K119" s="36"/>
      <c r="L119" s="36"/>
      <c r="M119" s="36"/>
      <c r="N119" s="36"/>
    </row>
    <row r="120" spans="2:14" ht="17.399999999999999" x14ac:dyDescent="0.45">
      <c r="B120" s="35"/>
      <c r="C120" s="19"/>
      <c r="D120" s="24"/>
      <c r="E120" s="36"/>
      <c r="F120" s="36"/>
      <c r="G120" s="36"/>
      <c r="I120" s="26"/>
      <c r="J120" s="30"/>
      <c r="K120" s="36"/>
      <c r="L120" s="36"/>
      <c r="M120" s="36"/>
      <c r="N120" s="36"/>
    </row>
    <row r="121" spans="2:14" ht="18" thickBot="1" x14ac:dyDescent="0.5">
      <c r="B121" s="35"/>
      <c r="C121" s="19"/>
      <c r="D121" s="24"/>
      <c r="E121" s="36"/>
      <c r="F121" s="36"/>
      <c r="G121" s="36"/>
      <c r="I121" s="26"/>
      <c r="J121" s="30"/>
      <c r="K121" s="36"/>
      <c r="L121" s="36"/>
      <c r="M121" s="36"/>
      <c r="N121" s="36"/>
    </row>
    <row r="122" spans="2:14" ht="21.6" thickBot="1" x14ac:dyDescent="0.55000000000000004">
      <c r="B122" s="35"/>
      <c r="C122" s="19"/>
      <c r="D122" s="24"/>
      <c r="E122" s="36"/>
      <c r="F122" s="36"/>
      <c r="G122" s="36"/>
      <c r="I122" s="15">
        <f>SUM(I117:I121)</f>
        <v>0</v>
      </c>
      <c r="J122" s="93" t="str">
        <f>IF(I122&gt;=5,"YA NO PUEDE SOLICITAR DIAS CAPACITACION","PUEDE SOLICITAR DIAS CAPACITACION")</f>
        <v>PUEDE SOLICITAR DIAS CAPACITACION</v>
      </c>
      <c r="K122" s="94"/>
      <c r="L122" s="94"/>
      <c r="M122" s="94"/>
      <c r="N122" s="95"/>
    </row>
    <row r="123" spans="2:14" ht="21.6" thickBot="1" x14ac:dyDescent="0.55000000000000004">
      <c r="B123" s="35"/>
      <c r="C123" s="19"/>
      <c r="D123" s="24"/>
      <c r="E123" s="36"/>
      <c r="F123" s="36"/>
      <c r="G123" s="36"/>
      <c r="I123" s="17">
        <f>5-I122</f>
        <v>5</v>
      </c>
      <c r="J123" s="93" t="str">
        <f>IF(I122&gt;5,"EXISTE UN ERROR","OK")</f>
        <v>OK</v>
      </c>
      <c r="K123" s="94"/>
      <c r="L123" s="94"/>
      <c r="M123" s="94"/>
      <c r="N123" s="95"/>
    </row>
    <row r="124" spans="2:14" ht="17.399999999999999" x14ac:dyDescent="0.45">
      <c r="B124" s="35"/>
      <c r="C124" s="19"/>
      <c r="D124" s="24"/>
      <c r="E124" s="36"/>
      <c r="F124" s="36"/>
      <c r="G124" s="36"/>
    </row>
    <row r="125" spans="2:14" ht="17.399999999999999" x14ac:dyDescent="0.45">
      <c r="B125" s="35"/>
      <c r="C125" s="19"/>
      <c r="D125" s="24"/>
      <c r="E125" s="36"/>
      <c r="F125" s="36"/>
      <c r="G125" s="36"/>
    </row>
    <row r="126" spans="2:14" ht="18" thickBot="1" x14ac:dyDescent="0.5">
      <c r="B126" s="35"/>
      <c r="C126" s="20"/>
      <c r="D126" s="29"/>
      <c r="E126" s="37"/>
      <c r="F126" s="37"/>
      <c r="G126" s="37"/>
    </row>
    <row r="127" spans="2:14" ht="21.6" thickBot="1" x14ac:dyDescent="0.55000000000000004">
      <c r="B127" s="8">
        <f>+E101-F101</f>
        <v>0</v>
      </c>
      <c r="C127" s="87" t="str">
        <f>IF(E101&lt;=F101,"YA NO TIENE FERIADOS","PUEDE SOLICITAR DIAS FERIADOS")</f>
        <v>YA NO TIENE FERIADOS</v>
      </c>
      <c r="D127" s="88"/>
      <c r="E127" s="88"/>
      <c r="F127" s="88"/>
      <c r="G127" s="89"/>
    </row>
    <row r="128" spans="2:14" ht="19.2" thickBot="1" x14ac:dyDescent="0.5">
      <c r="C128" s="90" t="str">
        <f>IF(F101&gt;E101,"EXISTE UN ERROR","OK")</f>
        <v>OK</v>
      </c>
      <c r="D128" s="91"/>
      <c r="E128" s="91"/>
      <c r="F128" s="91"/>
      <c r="G128" s="92"/>
    </row>
    <row r="135" spans="2:14" ht="19.2" thickBot="1" x14ac:dyDescent="0.5">
      <c r="B135" s="16" t="s">
        <v>15</v>
      </c>
      <c r="I135" s="16" t="s">
        <v>15</v>
      </c>
    </row>
    <row r="136" spans="2:14" ht="18.600000000000001" thickBot="1" x14ac:dyDescent="0.4">
      <c r="B136" s="5" t="s">
        <v>0</v>
      </c>
      <c r="C136" s="5" t="s">
        <v>1</v>
      </c>
      <c r="D136" s="5" t="s">
        <v>98</v>
      </c>
      <c r="E136" s="5" t="s">
        <v>12</v>
      </c>
      <c r="F136" s="6" t="s">
        <v>2</v>
      </c>
      <c r="G136" s="6" t="s">
        <v>7</v>
      </c>
      <c r="I136" s="2" t="s">
        <v>3</v>
      </c>
      <c r="J136" s="3" t="s">
        <v>4</v>
      </c>
      <c r="K136" s="3" t="s">
        <v>5</v>
      </c>
      <c r="L136" s="3" t="s">
        <v>6</v>
      </c>
      <c r="M136" s="3" t="s">
        <v>7</v>
      </c>
      <c r="N136" s="4" t="s">
        <v>8</v>
      </c>
    </row>
    <row r="137" spans="2:14" ht="17.399999999999999" x14ac:dyDescent="0.45">
      <c r="B137" s="9">
        <v>15</v>
      </c>
      <c r="C137" s="9">
        <v>12</v>
      </c>
      <c r="D137" s="9">
        <v>0</v>
      </c>
      <c r="E137" s="11">
        <f>+B137+C137+D137</f>
        <v>27</v>
      </c>
      <c r="F137" s="11">
        <f>SUM(B138:B162)+SUM(D138:D162)</f>
        <v>20</v>
      </c>
      <c r="G137" s="19"/>
      <c r="I137" s="21">
        <v>1</v>
      </c>
      <c r="J137" s="22"/>
      <c r="K137" s="31">
        <v>45674</v>
      </c>
      <c r="L137" s="31">
        <v>45674</v>
      </c>
      <c r="M137" s="69" t="s">
        <v>104</v>
      </c>
      <c r="N137" s="32"/>
    </row>
    <row r="138" spans="2:14" ht="17.399999999999999" x14ac:dyDescent="0.45">
      <c r="B138" s="35">
        <v>11</v>
      </c>
      <c r="C138" s="19"/>
      <c r="D138" s="24"/>
      <c r="E138" s="27">
        <v>45728</v>
      </c>
      <c r="F138" s="27">
        <v>45742</v>
      </c>
      <c r="G138" s="69" t="s">
        <v>124</v>
      </c>
      <c r="I138" s="26">
        <v>1</v>
      </c>
      <c r="J138" s="22"/>
      <c r="K138" s="33">
        <v>45716</v>
      </c>
      <c r="L138" s="33">
        <v>45716</v>
      </c>
      <c r="M138" s="69" t="s">
        <v>116</v>
      </c>
      <c r="N138" s="34"/>
    </row>
    <row r="139" spans="2:14" ht="17.399999999999999" x14ac:dyDescent="0.45">
      <c r="B139" s="35">
        <v>1</v>
      </c>
      <c r="C139" s="19"/>
      <c r="D139" s="24"/>
      <c r="E139" s="27">
        <v>45768</v>
      </c>
      <c r="F139" s="27">
        <v>45768</v>
      </c>
      <c r="G139" s="69" t="s">
        <v>138</v>
      </c>
      <c r="I139" s="26">
        <v>0.5</v>
      </c>
      <c r="J139" s="22" t="s">
        <v>10</v>
      </c>
      <c r="K139" s="33">
        <v>45917</v>
      </c>
      <c r="L139" s="33">
        <v>45917</v>
      </c>
      <c r="M139" s="69" t="s">
        <v>196</v>
      </c>
      <c r="N139" s="34"/>
    </row>
    <row r="140" spans="2:14" ht="17.399999999999999" x14ac:dyDescent="0.45">
      <c r="B140" s="35">
        <v>1</v>
      </c>
      <c r="C140" s="19"/>
      <c r="D140" s="24"/>
      <c r="E140" s="27">
        <v>45779</v>
      </c>
      <c r="F140" s="27">
        <v>45779</v>
      </c>
      <c r="G140" s="69" t="s">
        <v>149</v>
      </c>
      <c r="I140" s="26"/>
      <c r="J140" s="22"/>
      <c r="K140" s="33"/>
      <c r="L140" s="33"/>
      <c r="M140" s="34"/>
      <c r="N140" s="34"/>
    </row>
    <row r="141" spans="2:14" ht="17.399999999999999" x14ac:dyDescent="0.45">
      <c r="B141" s="35">
        <v>2</v>
      </c>
      <c r="C141" s="19"/>
      <c r="D141" s="24"/>
      <c r="E141" s="27">
        <v>45799</v>
      </c>
      <c r="F141" s="27">
        <v>45800</v>
      </c>
      <c r="G141" s="69" t="s">
        <v>148</v>
      </c>
      <c r="I141" s="26"/>
      <c r="J141" s="22"/>
      <c r="K141" s="33"/>
      <c r="L141" s="33"/>
      <c r="M141" s="34"/>
      <c r="N141" s="34"/>
    </row>
    <row r="142" spans="2:14" ht="17.399999999999999" x14ac:dyDescent="0.45">
      <c r="B142" s="35">
        <v>2</v>
      </c>
      <c r="C142" s="19"/>
      <c r="D142" s="24"/>
      <c r="E142" s="27">
        <v>45852</v>
      </c>
      <c r="F142" s="27">
        <v>45853</v>
      </c>
      <c r="G142" s="69" t="s">
        <v>159</v>
      </c>
      <c r="I142" s="26"/>
      <c r="J142" s="22"/>
      <c r="K142" s="33"/>
      <c r="L142" s="33"/>
      <c r="M142" s="34"/>
      <c r="N142" s="34"/>
    </row>
    <row r="143" spans="2:14" ht="17.399999999999999" x14ac:dyDescent="0.45">
      <c r="B143" s="35">
        <v>3</v>
      </c>
      <c r="C143" s="19"/>
      <c r="D143" s="24"/>
      <c r="E143" s="27">
        <v>45912</v>
      </c>
      <c r="F143" s="27">
        <v>45916</v>
      </c>
      <c r="G143" s="69" t="s">
        <v>200</v>
      </c>
      <c r="I143" s="26"/>
      <c r="J143" s="22"/>
      <c r="K143" s="34"/>
      <c r="L143" s="34"/>
      <c r="M143" s="34"/>
      <c r="N143" s="34"/>
    </row>
    <row r="144" spans="2:14" ht="17.399999999999999" x14ac:dyDescent="0.45">
      <c r="B144" s="35"/>
      <c r="C144" s="19"/>
      <c r="D144" s="24"/>
      <c r="E144" s="27"/>
      <c r="F144" s="27"/>
      <c r="G144" s="24"/>
      <c r="I144" s="26"/>
      <c r="J144" s="22"/>
      <c r="K144" s="34"/>
      <c r="L144" s="34"/>
      <c r="M144" s="34"/>
      <c r="N144" s="34"/>
    </row>
    <row r="145" spans="2:14" ht="17.399999999999999" x14ac:dyDescent="0.45">
      <c r="B145" s="35"/>
      <c r="C145" s="19"/>
      <c r="D145" s="24"/>
      <c r="E145" s="27"/>
      <c r="F145" s="27"/>
      <c r="G145" s="24"/>
      <c r="I145" s="26"/>
      <c r="J145" s="22"/>
      <c r="K145" s="34"/>
      <c r="L145" s="34"/>
      <c r="M145" s="34"/>
      <c r="N145" s="34"/>
    </row>
    <row r="146" spans="2:14" ht="17.399999999999999" x14ac:dyDescent="0.45">
      <c r="B146" s="35"/>
      <c r="C146" s="19"/>
      <c r="D146" s="24"/>
      <c r="E146" s="27"/>
      <c r="F146" s="27"/>
      <c r="G146" s="24"/>
      <c r="I146" s="26"/>
      <c r="J146" s="22"/>
      <c r="K146" s="34"/>
      <c r="L146" s="34"/>
      <c r="M146" s="34"/>
      <c r="N146" s="34"/>
    </row>
    <row r="147" spans="2:14" ht="17.399999999999999" x14ac:dyDescent="0.45">
      <c r="B147" s="35"/>
      <c r="C147" s="19"/>
      <c r="D147" s="24"/>
      <c r="E147" s="27"/>
      <c r="F147" s="27"/>
      <c r="G147" s="24"/>
      <c r="I147" s="26"/>
      <c r="J147" s="22"/>
      <c r="K147" s="34"/>
      <c r="L147" s="34"/>
      <c r="M147" s="34"/>
      <c r="N147" s="34"/>
    </row>
    <row r="148" spans="2:14" ht="18" thickBot="1" x14ac:dyDescent="0.5">
      <c r="B148" s="35"/>
      <c r="C148" s="19"/>
      <c r="D148" s="24"/>
      <c r="E148" s="27"/>
      <c r="F148" s="27"/>
      <c r="G148" s="24"/>
      <c r="I148" s="28"/>
      <c r="J148" s="22"/>
      <c r="K148" s="38"/>
      <c r="L148" s="38"/>
      <c r="M148" s="38"/>
      <c r="N148" s="38"/>
    </row>
    <row r="149" spans="2:14" ht="21.6" thickBot="1" x14ac:dyDescent="0.55000000000000004">
      <c r="B149" s="35"/>
      <c r="C149" s="19"/>
      <c r="D149" s="24"/>
      <c r="E149" s="36"/>
      <c r="F149" s="36"/>
      <c r="G149" s="36"/>
      <c r="I149" s="15">
        <f>SUM(I137:I148)</f>
        <v>2.5</v>
      </c>
      <c r="J149" s="93" t="str">
        <f>IF(I149&gt;=6,"YA NO PUEDE SOLICITAR DIAS ADMINISTRATIVOS","PUEDE SOLICITAR DIAS ADMINISTRATIVOS")</f>
        <v>PUEDE SOLICITAR DIAS ADMINISTRATIVOS</v>
      </c>
      <c r="K149" s="94"/>
      <c r="L149" s="94"/>
      <c r="M149" s="94"/>
      <c r="N149" s="95"/>
    </row>
    <row r="150" spans="2:14" ht="21.6" thickBot="1" x14ac:dyDescent="0.55000000000000004">
      <c r="B150" s="35"/>
      <c r="C150" s="19"/>
      <c r="D150" s="24"/>
      <c r="E150" s="36"/>
      <c r="F150" s="36"/>
      <c r="G150" s="36"/>
      <c r="I150" s="17">
        <f>6-I149</f>
        <v>3.5</v>
      </c>
      <c r="J150" s="93" t="str">
        <f>IF(I149&gt;6,"EXISTE UN ERROR","OK")</f>
        <v>OK</v>
      </c>
      <c r="K150" s="94"/>
      <c r="L150" s="94"/>
      <c r="M150" s="94"/>
      <c r="N150" s="95"/>
    </row>
    <row r="151" spans="2:14" ht="18" thickBot="1" x14ac:dyDescent="0.5">
      <c r="B151" s="35"/>
      <c r="C151" s="19"/>
      <c r="D151" s="24"/>
      <c r="E151" s="36"/>
      <c r="F151" s="36"/>
      <c r="G151" s="36"/>
      <c r="I151" s="1"/>
    </row>
    <row r="152" spans="2:14" ht="19.8" thickBot="1" x14ac:dyDescent="0.5">
      <c r="B152" s="35"/>
      <c r="C152" s="19"/>
      <c r="D152" s="24"/>
      <c r="E152" s="36"/>
      <c r="F152" s="36"/>
      <c r="G152" s="36"/>
      <c r="I152" s="12" t="s">
        <v>3</v>
      </c>
      <c r="J152" s="13"/>
      <c r="K152" s="13" t="s">
        <v>5</v>
      </c>
      <c r="L152" s="13" t="s">
        <v>6</v>
      </c>
      <c r="M152" s="13" t="s">
        <v>7</v>
      </c>
      <c r="N152" s="14" t="s">
        <v>8</v>
      </c>
    </row>
    <row r="153" spans="2:14" ht="17.399999999999999" x14ac:dyDescent="0.45">
      <c r="B153" s="35"/>
      <c r="C153" s="19"/>
      <c r="D153" s="24"/>
      <c r="E153" s="36"/>
      <c r="F153" s="36"/>
      <c r="G153" s="36"/>
      <c r="I153" s="21">
        <v>1</v>
      </c>
      <c r="J153" s="25"/>
      <c r="K153" s="23">
        <v>45898</v>
      </c>
      <c r="L153" s="23">
        <v>45898</v>
      </c>
      <c r="M153" s="25"/>
      <c r="N153" s="25"/>
    </row>
    <row r="154" spans="2:14" ht="17.399999999999999" x14ac:dyDescent="0.45">
      <c r="B154" s="35"/>
      <c r="C154" s="19"/>
      <c r="D154" s="24"/>
      <c r="E154" s="36"/>
      <c r="F154" s="36"/>
      <c r="G154" s="36"/>
      <c r="I154" s="26"/>
      <c r="J154" s="25"/>
      <c r="K154" s="27"/>
      <c r="L154" s="27"/>
      <c r="M154" s="24"/>
      <c r="N154" s="24"/>
    </row>
    <row r="155" spans="2:14" ht="17.399999999999999" x14ac:dyDescent="0.45">
      <c r="B155" s="35"/>
      <c r="C155" s="19"/>
      <c r="D155" s="24"/>
      <c r="E155" s="36"/>
      <c r="F155" s="36"/>
      <c r="G155" s="36"/>
      <c r="I155" s="26"/>
      <c r="J155" s="25"/>
      <c r="K155" s="24"/>
      <c r="L155" s="24"/>
      <c r="M155" s="24"/>
      <c r="N155" s="24"/>
    </row>
    <row r="156" spans="2:14" ht="17.399999999999999" x14ac:dyDescent="0.45">
      <c r="B156" s="35"/>
      <c r="C156" s="19"/>
      <c r="D156" s="24"/>
      <c r="E156" s="36"/>
      <c r="F156" s="36"/>
      <c r="G156" s="36"/>
      <c r="I156" s="26"/>
      <c r="J156" s="25"/>
      <c r="K156" s="24"/>
      <c r="L156" s="24"/>
      <c r="M156" s="24"/>
      <c r="N156" s="24"/>
    </row>
    <row r="157" spans="2:14" ht="18" thickBot="1" x14ac:dyDescent="0.5">
      <c r="B157" s="35"/>
      <c r="C157" s="19"/>
      <c r="D157" s="24"/>
      <c r="E157" s="36"/>
      <c r="F157" s="36"/>
      <c r="G157" s="36"/>
      <c r="I157" s="26"/>
      <c r="J157" s="25"/>
      <c r="K157" s="24"/>
      <c r="L157" s="24"/>
      <c r="M157" s="24"/>
      <c r="N157" s="24"/>
    </row>
    <row r="158" spans="2:14" ht="21.6" thickBot="1" x14ac:dyDescent="0.55000000000000004">
      <c r="B158" s="35"/>
      <c r="C158" s="19"/>
      <c r="D158" s="24"/>
      <c r="E158" s="36"/>
      <c r="F158" s="36"/>
      <c r="G158" s="36"/>
      <c r="I158" s="15">
        <f>SUM(I153:I157)</f>
        <v>1</v>
      </c>
      <c r="J158" s="93" t="str">
        <f>IF(I158&gt;=5,"YA NO PUEDE SOLICITAR DIAS CAPACITACION","PUEDE SOLICITAR DIAS CAPACITACION")</f>
        <v>PUEDE SOLICITAR DIAS CAPACITACION</v>
      </c>
      <c r="K158" s="94"/>
      <c r="L158" s="94"/>
      <c r="M158" s="94"/>
      <c r="N158" s="95"/>
    </row>
    <row r="159" spans="2:14" ht="21.6" thickBot="1" x14ac:dyDescent="0.55000000000000004">
      <c r="B159" s="35"/>
      <c r="C159" s="19"/>
      <c r="D159" s="24"/>
      <c r="E159" s="36"/>
      <c r="F159" s="36"/>
      <c r="G159" s="36"/>
      <c r="I159" s="17">
        <f>5-I158</f>
        <v>4</v>
      </c>
      <c r="J159" s="93" t="str">
        <f>IF(I158&gt;5,"EXISTE UN ERROR","OK")</f>
        <v>OK</v>
      </c>
      <c r="K159" s="94"/>
      <c r="L159" s="94"/>
      <c r="M159" s="94"/>
      <c r="N159" s="95"/>
    </row>
    <row r="160" spans="2:14" ht="17.399999999999999" x14ac:dyDescent="0.45">
      <c r="B160" s="35"/>
      <c r="C160" s="19"/>
      <c r="D160" s="24"/>
      <c r="E160" s="36"/>
      <c r="F160" s="36"/>
      <c r="G160" s="36"/>
    </row>
    <row r="161" spans="2:14" ht="17.399999999999999" x14ac:dyDescent="0.45">
      <c r="B161" s="35"/>
      <c r="C161" s="19"/>
      <c r="D161" s="24"/>
      <c r="E161" s="36"/>
      <c r="F161" s="36"/>
      <c r="G161" s="36"/>
    </row>
    <row r="162" spans="2:14" ht="18" thickBot="1" x14ac:dyDescent="0.5">
      <c r="B162" s="35"/>
      <c r="C162" s="41"/>
      <c r="D162" s="42"/>
      <c r="E162" s="37"/>
      <c r="F162" s="37"/>
      <c r="G162" s="37"/>
    </row>
    <row r="163" spans="2:14" ht="21.6" thickBot="1" x14ac:dyDescent="0.55000000000000004">
      <c r="B163" s="85">
        <f>+E137-F137</f>
        <v>7</v>
      </c>
      <c r="C163" s="87" t="str">
        <f>IF(E137&lt;=F137,"YA NO TIENE FERIADOS","PUEDE SOLICITAR DIAS FERIADOS")</f>
        <v>PUEDE SOLICITAR DIAS FERIADOS</v>
      </c>
      <c r="D163" s="88"/>
      <c r="E163" s="88"/>
      <c r="F163" s="88"/>
      <c r="G163" s="89"/>
    </row>
    <row r="164" spans="2:14" ht="19.2" thickBot="1" x14ac:dyDescent="0.5">
      <c r="C164" s="90" t="str">
        <f>IF(F137&gt;E137,"EXISTE UN ERROR","OK")</f>
        <v>OK</v>
      </c>
      <c r="D164" s="91"/>
      <c r="E164" s="91"/>
      <c r="F164" s="91"/>
      <c r="G164" s="92"/>
    </row>
    <row r="166" spans="2:14" ht="19.2" thickBot="1" x14ac:dyDescent="0.5">
      <c r="B166" s="16" t="s">
        <v>110</v>
      </c>
      <c r="I166" s="16" t="str">
        <f>+B166</f>
        <v>ARENAS LEAL CARIAGNE</v>
      </c>
    </row>
    <row r="167" spans="2:14" ht="18.600000000000001" thickBot="1" x14ac:dyDescent="0.4">
      <c r="B167" s="5" t="s">
        <v>0</v>
      </c>
      <c r="C167" s="5" t="s">
        <v>1</v>
      </c>
      <c r="D167" s="5" t="s">
        <v>98</v>
      </c>
      <c r="E167" s="5" t="s">
        <v>12</v>
      </c>
      <c r="F167" s="6" t="s">
        <v>2</v>
      </c>
      <c r="G167" s="6" t="s">
        <v>7</v>
      </c>
      <c r="I167" s="2" t="s">
        <v>3</v>
      </c>
      <c r="J167" s="3" t="s">
        <v>4</v>
      </c>
      <c r="K167" s="3" t="s">
        <v>5</v>
      </c>
      <c r="L167" s="3" t="s">
        <v>6</v>
      </c>
      <c r="M167" s="3" t="s">
        <v>7</v>
      </c>
      <c r="N167" s="4" t="s">
        <v>8</v>
      </c>
    </row>
    <row r="168" spans="2:14" ht="17.399999999999999" x14ac:dyDescent="0.45">
      <c r="B168" s="9">
        <v>0</v>
      </c>
      <c r="C168" s="9">
        <v>0</v>
      </c>
      <c r="D168" s="9">
        <v>0</v>
      </c>
      <c r="E168" s="11">
        <f>+B168+C168+D168</f>
        <v>0</v>
      </c>
      <c r="F168" s="11">
        <f>SUM(B169:B193)+SUM(D169:D193)</f>
        <v>0</v>
      </c>
      <c r="G168" s="19"/>
      <c r="I168" s="21">
        <v>1</v>
      </c>
      <c r="J168" s="22"/>
      <c r="K168" s="31">
        <v>45723</v>
      </c>
      <c r="L168" s="31">
        <v>45723</v>
      </c>
      <c r="M168" s="69" t="s">
        <v>122</v>
      </c>
      <c r="N168" s="32"/>
    </row>
    <row r="169" spans="2:14" ht="17.399999999999999" x14ac:dyDescent="0.45">
      <c r="B169" s="35"/>
      <c r="C169" s="19"/>
      <c r="D169" s="24"/>
      <c r="E169" s="27"/>
      <c r="F169" s="27"/>
      <c r="G169" s="24"/>
      <c r="I169" s="26">
        <v>0.5</v>
      </c>
      <c r="J169" s="22"/>
      <c r="K169" s="33">
        <v>45751</v>
      </c>
      <c r="L169" s="33">
        <v>45751</v>
      </c>
      <c r="M169" s="71" t="s">
        <v>130</v>
      </c>
      <c r="N169" s="34"/>
    </row>
    <row r="170" spans="2:14" ht="17.399999999999999" x14ac:dyDescent="0.45">
      <c r="B170" s="35"/>
      <c r="C170" s="19"/>
      <c r="D170" s="24"/>
      <c r="E170" s="27"/>
      <c r="F170" s="27"/>
      <c r="G170" s="24"/>
      <c r="I170" s="26">
        <v>0.5</v>
      </c>
      <c r="J170" s="22" t="s">
        <v>10</v>
      </c>
      <c r="K170" s="33">
        <v>45814</v>
      </c>
      <c r="L170" s="33">
        <v>45814</v>
      </c>
      <c r="M170" s="69" t="s">
        <v>146</v>
      </c>
      <c r="N170" s="34"/>
    </row>
    <row r="171" spans="2:14" ht="17.399999999999999" x14ac:dyDescent="0.45">
      <c r="B171" s="35"/>
      <c r="C171" s="19"/>
      <c r="D171" s="24"/>
      <c r="E171" s="27"/>
      <c r="F171" s="27"/>
      <c r="G171" s="24"/>
      <c r="I171" s="26">
        <v>0.5</v>
      </c>
      <c r="J171" s="22" t="s">
        <v>10</v>
      </c>
      <c r="K171" s="33">
        <v>45896</v>
      </c>
      <c r="L171" s="33">
        <v>45896</v>
      </c>
      <c r="M171" s="69" t="s">
        <v>183</v>
      </c>
      <c r="N171" s="34"/>
    </row>
    <row r="172" spans="2:14" ht="17.399999999999999" x14ac:dyDescent="0.45">
      <c r="B172" s="35"/>
      <c r="C172" s="19"/>
      <c r="D172" s="24"/>
      <c r="E172" s="27"/>
      <c r="F172" s="27"/>
      <c r="G172" s="24"/>
      <c r="I172" s="26">
        <v>0.5</v>
      </c>
      <c r="J172" s="22" t="s">
        <v>10</v>
      </c>
      <c r="K172" s="33">
        <v>46013</v>
      </c>
      <c r="L172" s="33">
        <v>46013</v>
      </c>
      <c r="M172" s="34"/>
      <c r="N172" s="34"/>
    </row>
    <row r="173" spans="2:14" ht="17.399999999999999" x14ac:dyDescent="0.45">
      <c r="B173" s="35"/>
      <c r="C173" s="19"/>
      <c r="D173" s="24"/>
      <c r="E173" s="27"/>
      <c r="F173" s="27"/>
      <c r="G173" s="24"/>
      <c r="I173" s="26">
        <v>1</v>
      </c>
      <c r="J173" s="22"/>
      <c r="K173" s="33">
        <v>46014</v>
      </c>
      <c r="L173" s="33">
        <v>46014</v>
      </c>
      <c r="M173" s="34"/>
      <c r="N173" s="34"/>
    </row>
    <row r="174" spans="2:14" ht="17.399999999999999" x14ac:dyDescent="0.45">
      <c r="B174" s="35"/>
      <c r="C174" s="19"/>
      <c r="D174" s="24"/>
      <c r="E174" s="27"/>
      <c r="F174" s="27"/>
      <c r="G174" s="24"/>
      <c r="I174" s="26">
        <v>0.5</v>
      </c>
      <c r="J174" s="22" t="s">
        <v>9</v>
      </c>
      <c r="K174" s="33">
        <v>46015</v>
      </c>
      <c r="L174" s="33">
        <v>46015</v>
      </c>
      <c r="M174" s="34"/>
      <c r="N174" s="34"/>
    </row>
    <row r="175" spans="2:14" ht="17.399999999999999" x14ac:dyDescent="0.45">
      <c r="B175" s="35"/>
      <c r="C175" s="19"/>
      <c r="D175" s="24"/>
      <c r="E175" s="27"/>
      <c r="F175" s="27"/>
      <c r="G175" s="24"/>
      <c r="I175" s="26">
        <v>1</v>
      </c>
      <c r="J175" s="22"/>
      <c r="K175" s="33">
        <v>46017</v>
      </c>
      <c r="L175" s="33">
        <v>46017</v>
      </c>
      <c r="M175" s="34"/>
      <c r="N175" s="34"/>
    </row>
    <row r="176" spans="2:14" ht="17.399999999999999" x14ac:dyDescent="0.45">
      <c r="B176" s="35"/>
      <c r="C176" s="19"/>
      <c r="D176" s="24"/>
      <c r="E176" s="27"/>
      <c r="F176" s="27"/>
      <c r="G176" s="24"/>
      <c r="I176" s="26">
        <v>0.5</v>
      </c>
      <c r="J176" s="22" t="s">
        <v>9</v>
      </c>
      <c r="K176" s="33">
        <v>46022</v>
      </c>
      <c r="L176" s="33">
        <v>46022</v>
      </c>
      <c r="M176" s="34"/>
      <c r="N176" s="34"/>
    </row>
    <row r="177" spans="2:14" ht="17.399999999999999" x14ac:dyDescent="0.45">
      <c r="B177" s="35"/>
      <c r="C177" s="19"/>
      <c r="D177" s="24"/>
      <c r="E177" s="27"/>
      <c r="F177" s="27"/>
      <c r="G177" s="24"/>
      <c r="I177" s="26"/>
      <c r="J177" s="22"/>
      <c r="K177" s="34"/>
      <c r="L177" s="34"/>
      <c r="M177" s="34"/>
      <c r="N177" s="34"/>
    </row>
    <row r="178" spans="2:14" ht="17.399999999999999" x14ac:dyDescent="0.45">
      <c r="B178" s="35"/>
      <c r="C178" s="19"/>
      <c r="D178" s="24"/>
      <c r="E178" s="27"/>
      <c r="F178" s="27"/>
      <c r="G178" s="24"/>
      <c r="I178" s="26"/>
      <c r="J178" s="22"/>
      <c r="K178" s="34"/>
      <c r="L178" s="34"/>
      <c r="M178" s="34"/>
      <c r="N178" s="34"/>
    </row>
    <row r="179" spans="2:14" ht="18" thickBot="1" x14ac:dyDescent="0.5">
      <c r="B179" s="35"/>
      <c r="C179" s="19"/>
      <c r="D179" s="24"/>
      <c r="E179" s="27"/>
      <c r="F179" s="27"/>
      <c r="G179" s="24"/>
      <c r="I179" s="28"/>
      <c r="J179" s="22"/>
      <c r="K179" s="38"/>
      <c r="L179" s="38"/>
      <c r="M179" s="38"/>
      <c r="N179" s="38"/>
    </row>
    <row r="180" spans="2:14" ht="21.6" thickBot="1" x14ac:dyDescent="0.55000000000000004">
      <c r="B180" s="35"/>
      <c r="C180" s="19"/>
      <c r="D180" s="24"/>
      <c r="E180" s="36"/>
      <c r="F180" s="36"/>
      <c r="G180" s="36"/>
      <c r="I180" s="15">
        <f>SUM(I168:I179)</f>
        <v>6</v>
      </c>
      <c r="J180" s="93" t="str">
        <f>IF(I180&gt;=6,"YA NO PUEDE SOLICITAR DIAS ADMINISTRATIVOS","PUEDE SOLICITAR DIAS ADMINISTRATIVOS")</f>
        <v>YA NO PUEDE SOLICITAR DIAS ADMINISTRATIVOS</v>
      </c>
      <c r="K180" s="94"/>
      <c r="L180" s="94"/>
      <c r="M180" s="94"/>
      <c r="N180" s="95"/>
    </row>
    <row r="181" spans="2:14" ht="21.6" thickBot="1" x14ac:dyDescent="0.55000000000000004">
      <c r="B181" s="35"/>
      <c r="C181" s="19"/>
      <c r="D181" s="24"/>
      <c r="E181" s="36"/>
      <c r="F181" s="36"/>
      <c r="G181" s="36"/>
      <c r="I181" s="17">
        <f>6-I180</f>
        <v>0</v>
      </c>
      <c r="J181" s="93" t="str">
        <f>IF(I180&gt;6,"EXISTE UN ERROR","OK")</f>
        <v>OK</v>
      </c>
      <c r="K181" s="94"/>
      <c r="L181" s="94"/>
      <c r="M181" s="94"/>
      <c r="N181" s="95"/>
    </row>
    <row r="182" spans="2:14" ht="18" thickBot="1" x14ac:dyDescent="0.5">
      <c r="B182" s="35"/>
      <c r="C182" s="19"/>
      <c r="D182" s="24"/>
      <c r="E182" s="36"/>
      <c r="F182" s="36"/>
      <c r="G182" s="36"/>
      <c r="I182" s="1"/>
    </row>
    <row r="183" spans="2:14" ht="19.8" thickBot="1" x14ac:dyDescent="0.5">
      <c r="B183" s="35"/>
      <c r="C183" s="19"/>
      <c r="D183" s="24"/>
      <c r="E183" s="36"/>
      <c r="F183" s="36"/>
      <c r="G183" s="36"/>
      <c r="I183" s="12" t="s">
        <v>3</v>
      </c>
      <c r="J183" s="13"/>
      <c r="K183" s="13" t="s">
        <v>5</v>
      </c>
      <c r="L183" s="13" t="s">
        <v>6</v>
      </c>
      <c r="M183" s="13" t="s">
        <v>7</v>
      </c>
      <c r="N183" s="14" t="s">
        <v>8</v>
      </c>
    </row>
    <row r="184" spans="2:14" ht="17.399999999999999" x14ac:dyDescent="0.45">
      <c r="B184" s="35"/>
      <c r="C184" s="19"/>
      <c r="D184" s="24"/>
      <c r="E184" s="36"/>
      <c r="F184" s="36"/>
      <c r="G184" s="36"/>
      <c r="I184" s="21">
        <v>1</v>
      </c>
      <c r="J184" s="25"/>
      <c r="K184" s="23">
        <v>45735</v>
      </c>
      <c r="L184" s="23">
        <v>45735</v>
      </c>
      <c r="M184" s="25"/>
      <c r="N184" s="25"/>
    </row>
    <row r="185" spans="2:14" ht="17.399999999999999" x14ac:dyDescent="0.45">
      <c r="B185" s="35"/>
      <c r="C185" s="19"/>
      <c r="D185" s="24"/>
      <c r="E185" s="36"/>
      <c r="F185" s="36"/>
      <c r="G185" s="36"/>
      <c r="I185" s="74"/>
      <c r="J185" s="25"/>
      <c r="K185" s="27">
        <v>45975</v>
      </c>
      <c r="L185" s="27">
        <v>45975</v>
      </c>
      <c r="M185" s="24"/>
      <c r="N185" s="24"/>
    </row>
    <row r="186" spans="2:14" ht="17.399999999999999" x14ac:dyDescent="0.45">
      <c r="B186" s="35"/>
      <c r="C186" s="19"/>
      <c r="D186" s="24"/>
      <c r="E186" s="36"/>
      <c r="F186" s="36"/>
      <c r="G186" s="36"/>
      <c r="I186" s="74"/>
      <c r="J186" s="25"/>
      <c r="K186" s="27">
        <v>45980</v>
      </c>
      <c r="L186" s="27">
        <v>45980</v>
      </c>
      <c r="M186" s="24"/>
      <c r="N186" s="24"/>
    </row>
    <row r="187" spans="2:14" ht="17.399999999999999" x14ac:dyDescent="0.45">
      <c r="B187" s="35"/>
      <c r="C187" s="19"/>
      <c r="D187" s="24"/>
      <c r="E187" s="36"/>
      <c r="F187" s="36"/>
      <c r="G187" s="36"/>
      <c r="I187" s="26">
        <v>2</v>
      </c>
      <c r="J187" s="25"/>
      <c r="K187" s="27">
        <v>46020</v>
      </c>
      <c r="L187" s="27">
        <v>46021</v>
      </c>
      <c r="M187" s="24"/>
      <c r="N187" s="24"/>
    </row>
    <row r="188" spans="2:14" ht="18" thickBot="1" x14ac:dyDescent="0.5">
      <c r="B188" s="35"/>
      <c r="C188" s="19"/>
      <c r="D188" s="24"/>
      <c r="E188" s="36"/>
      <c r="F188" s="36"/>
      <c r="G188" s="36"/>
      <c r="I188" s="26"/>
      <c r="J188" s="25"/>
      <c r="K188" s="24"/>
      <c r="L188" s="24"/>
      <c r="M188" s="24"/>
      <c r="N188" s="24"/>
    </row>
    <row r="189" spans="2:14" ht="21.6" thickBot="1" x14ac:dyDescent="0.55000000000000004">
      <c r="B189" s="35"/>
      <c r="C189" s="19"/>
      <c r="D189" s="24"/>
      <c r="E189" s="36"/>
      <c r="F189" s="36"/>
      <c r="G189" s="36"/>
      <c r="I189" s="15">
        <f>SUM(I184:I188)</f>
        <v>3</v>
      </c>
      <c r="J189" s="93" t="str">
        <f>IF(I189&gt;=5,"YA NO PUEDE SOLICITAR DIAS CAPACITACION","PUEDE SOLICITAR DIAS CAPACITACION")</f>
        <v>PUEDE SOLICITAR DIAS CAPACITACION</v>
      </c>
      <c r="K189" s="94"/>
      <c r="L189" s="94"/>
      <c r="M189" s="94"/>
      <c r="N189" s="95"/>
    </row>
    <row r="190" spans="2:14" ht="21.6" thickBot="1" x14ac:dyDescent="0.55000000000000004">
      <c r="B190" s="35"/>
      <c r="C190" s="19"/>
      <c r="D190" s="24"/>
      <c r="E190" s="36"/>
      <c r="F190" s="36"/>
      <c r="G190" s="36"/>
      <c r="I190" s="17">
        <f>5-I189</f>
        <v>2</v>
      </c>
      <c r="J190" s="93" t="str">
        <f>IF(I189&gt;5,"EXISTE UN ERROR","OK")</f>
        <v>OK</v>
      </c>
      <c r="K190" s="94"/>
      <c r="L190" s="94"/>
      <c r="M190" s="94"/>
      <c r="N190" s="95"/>
    </row>
    <row r="191" spans="2:14" ht="17.399999999999999" x14ac:dyDescent="0.45">
      <c r="B191" s="35"/>
      <c r="C191" s="19"/>
      <c r="D191" s="24"/>
      <c r="E191" s="36"/>
      <c r="F191" s="36"/>
      <c r="G191" s="36"/>
    </row>
    <row r="192" spans="2:14" ht="17.399999999999999" x14ac:dyDescent="0.45">
      <c r="B192" s="35"/>
      <c r="C192" s="19"/>
      <c r="D192" s="24"/>
      <c r="E192" s="36"/>
      <c r="F192" s="36"/>
      <c r="G192" s="36"/>
    </row>
    <row r="193" spans="2:14" ht="18" thickBot="1" x14ac:dyDescent="0.5">
      <c r="B193" s="35"/>
      <c r="C193" s="41"/>
      <c r="D193" s="42"/>
      <c r="E193" s="37"/>
      <c r="F193" s="37"/>
      <c r="G193" s="37"/>
    </row>
    <row r="194" spans="2:14" ht="21.6" thickBot="1" x14ac:dyDescent="0.55000000000000004">
      <c r="B194" s="8">
        <f>+E168-F168</f>
        <v>0</v>
      </c>
      <c r="C194" s="87" t="str">
        <f>IF(E168&lt;=F168,"YA NO TIENE FERIADOS","PUEDE SOLICITAR DIAS FERIADOS")</f>
        <v>YA NO TIENE FERIADOS</v>
      </c>
      <c r="D194" s="88"/>
      <c r="E194" s="88"/>
      <c r="F194" s="88"/>
      <c r="G194" s="89"/>
    </row>
    <row r="195" spans="2:14" ht="19.2" thickBot="1" x14ac:dyDescent="0.5">
      <c r="C195" s="90" t="str">
        <f>IF(F168&gt;E168,"EXISTE UN ERROR","OK")</f>
        <v>OK</v>
      </c>
      <c r="D195" s="91"/>
      <c r="E195" s="91"/>
      <c r="F195" s="91"/>
      <c r="G195" s="92"/>
    </row>
    <row r="199" spans="2:14" ht="19.2" thickBot="1" x14ac:dyDescent="0.5">
      <c r="B199" s="16" t="s">
        <v>16</v>
      </c>
      <c r="I199" s="16" t="s">
        <v>16</v>
      </c>
    </row>
    <row r="200" spans="2:14" ht="18.600000000000001" thickBot="1" x14ac:dyDescent="0.4">
      <c r="B200" s="5" t="s">
        <v>0</v>
      </c>
      <c r="C200" s="5" t="s">
        <v>1</v>
      </c>
      <c r="D200" s="5" t="s">
        <v>98</v>
      </c>
      <c r="E200" s="5" t="s">
        <v>12</v>
      </c>
      <c r="F200" s="6" t="s">
        <v>2</v>
      </c>
      <c r="G200" s="6" t="s">
        <v>7</v>
      </c>
      <c r="I200" s="2" t="s">
        <v>3</v>
      </c>
      <c r="J200" s="3" t="s">
        <v>4</v>
      </c>
      <c r="K200" s="3" t="s">
        <v>5</v>
      </c>
      <c r="L200" s="3" t="s">
        <v>6</v>
      </c>
      <c r="M200" s="3" t="s">
        <v>7</v>
      </c>
      <c r="N200" s="4" t="s">
        <v>8</v>
      </c>
    </row>
    <row r="201" spans="2:14" ht="17.399999999999999" x14ac:dyDescent="0.45">
      <c r="B201" s="9">
        <v>15</v>
      </c>
      <c r="C201" s="9">
        <v>0</v>
      </c>
      <c r="D201" s="9">
        <v>0</v>
      </c>
      <c r="E201" s="11">
        <f>+B201+C201+D201</f>
        <v>15</v>
      </c>
      <c r="F201" s="11">
        <f>SUM(B202:B232)+SUM(D202:D226)</f>
        <v>7</v>
      </c>
      <c r="G201" s="19"/>
      <c r="I201" s="72"/>
      <c r="J201" s="22" t="s">
        <v>9</v>
      </c>
      <c r="K201" s="23">
        <v>45685</v>
      </c>
      <c r="L201" s="23">
        <v>45685</v>
      </c>
      <c r="M201" s="71" t="s">
        <v>117</v>
      </c>
      <c r="N201" s="75" t="s">
        <v>111</v>
      </c>
    </row>
    <row r="202" spans="2:14" ht="17.399999999999999" x14ac:dyDescent="0.45">
      <c r="B202" s="35">
        <v>1</v>
      </c>
      <c r="C202" s="19"/>
      <c r="D202" s="24"/>
      <c r="E202" s="27">
        <v>45674</v>
      </c>
      <c r="F202" s="27">
        <v>45674</v>
      </c>
      <c r="G202" s="69" t="s">
        <v>102</v>
      </c>
      <c r="I202" s="74"/>
      <c r="J202" s="22"/>
      <c r="K202" s="27">
        <v>45737</v>
      </c>
      <c r="L202" s="27">
        <v>45737</v>
      </c>
      <c r="M202" s="70" t="s">
        <v>123</v>
      </c>
      <c r="N202" s="75" t="s">
        <v>111</v>
      </c>
    </row>
    <row r="203" spans="2:14" ht="17.399999999999999" x14ac:dyDescent="0.45">
      <c r="B203" s="35">
        <v>1</v>
      </c>
      <c r="C203" s="19"/>
      <c r="D203" s="24"/>
      <c r="E203" s="27">
        <v>45685</v>
      </c>
      <c r="F203" s="27">
        <v>45685</v>
      </c>
      <c r="G203" s="69" t="s">
        <v>119</v>
      </c>
      <c r="I203" s="26">
        <v>1</v>
      </c>
      <c r="J203" s="22"/>
      <c r="K203" s="27">
        <v>45769</v>
      </c>
      <c r="L203" s="27">
        <v>45769</v>
      </c>
      <c r="M203" s="69" t="s">
        <v>134</v>
      </c>
      <c r="N203" s="24"/>
    </row>
    <row r="204" spans="2:14" ht="17.399999999999999" x14ac:dyDescent="0.45">
      <c r="B204" s="35">
        <v>5</v>
      </c>
      <c r="C204" s="19"/>
      <c r="D204" s="24"/>
      <c r="E204" s="27">
        <v>45712</v>
      </c>
      <c r="F204" s="27">
        <v>45716</v>
      </c>
      <c r="G204" s="69" t="s">
        <v>120</v>
      </c>
      <c r="I204" s="26">
        <v>1</v>
      </c>
      <c r="J204" s="22"/>
      <c r="K204" s="27">
        <v>45806</v>
      </c>
      <c r="L204" s="27">
        <v>45806</v>
      </c>
      <c r="M204" s="69" t="s">
        <v>146</v>
      </c>
      <c r="N204" s="24"/>
    </row>
    <row r="205" spans="2:14" ht="17.399999999999999" x14ac:dyDescent="0.45">
      <c r="B205" s="35"/>
      <c r="C205" s="19"/>
      <c r="D205" s="24"/>
      <c r="E205" s="27"/>
      <c r="F205" s="27"/>
      <c r="G205" s="24"/>
      <c r="I205" s="26">
        <v>1</v>
      </c>
      <c r="J205" s="22"/>
      <c r="K205" s="27">
        <v>45768</v>
      </c>
      <c r="L205" s="27">
        <v>45768</v>
      </c>
      <c r="M205" s="69" t="s">
        <v>147</v>
      </c>
      <c r="N205" s="24"/>
    </row>
    <row r="206" spans="2:14" ht="17.399999999999999" x14ac:dyDescent="0.45">
      <c r="B206" s="35"/>
      <c r="C206" s="19"/>
      <c r="D206" s="24"/>
      <c r="E206" s="27"/>
      <c r="F206" s="27"/>
      <c r="G206" s="24"/>
      <c r="I206" s="26">
        <v>0.5</v>
      </c>
      <c r="J206" s="22" t="s">
        <v>9</v>
      </c>
      <c r="K206" s="27">
        <v>45817</v>
      </c>
      <c r="L206" s="27">
        <v>45817</v>
      </c>
      <c r="M206" s="69" t="s">
        <v>151</v>
      </c>
      <c r="N206" s="24"/>
    </row>
    <row r="207" spans="2:14" ht="17.399999999999999" x14ac:dyDescent="0.45">
      <c r="B207" s="35"/>
      <c r="C207" s="19"/>
      <c r="D207" s="24"/>
      <c r="E207" s="27"/>
      <c r="F207" s="27"/>
      <c r="G207" s="24"/>
      <c r="I207" s="26">
        <v>0.5</v>
      </c>
      <c r="J207" s="22" t="s">
        <v>9</v>
      </c>
      <c r="K207" s="27">
        <v>45838</v>
      </c>
      <c r="L207" s="27">
        <v>45838</v>
      </c>
      <c r="M207" s="69" t="s">
        <v>156</v>
      </c>
      <c r="N207" s="24"/>
    </row>
    <row r="208" spans="2:14" ht="17.399999999999999" x14ac:dyDescent="0.45">
      <c r="B208" s="35"/>
      <c r="C208" s="19"/>
      <c r="D208" s="24"/>
      <c r="E208" s="27"/>
      <c r="F208" s="27"/>
      <c r="G208" s="24"/>
      <c r="I208" s="26">
        <v>0.5</v>
      </c>
      <c r="J208" s="22" t="s">
        <v>10</v>
      </c>
      <c r="K208" s="27">
        <v>45859</v>
      </c>
      <c r="L208" s="27">
        <v>45859</v>
      </c>
      <c r="M208" s="70" t="s">
        <v>167</v>
      </c>
      <c r="N208" s="24"/>
    </row>
    <row r="209" spans="2:14" ht="17.399999999999999" x14ac:dyDescent="0.45">
      <c r="B209" s="35"/>
      <c r="C209" s="19"/>
      <c r="D209" s="24"/>
      <c r="E209" s="27"/>
      <c r="F209" s="27"/>
      <c r="G209" s="24"/>
      <c r="I209" s="26">
        <v>0.5</v>
      </c>
      <c r="J209" s="22" t="s">
        <v>9</v>
      </c>
      <c r="K209" s="27">
        <v>45874</v>
      </c>
      <c r="L209" s="27">
        <v>45874</v>
      </c>
      <c r="M209" s="69" t="s">
        <v>175</v>
      </c>
      <c r="N209" s="24"/>
    </row>
    <row r="210" spans="2:14" ht="17.399999999999999" x14ac:dyDescent="0.45">
      <c r="B210" s="35"/>
      <c r="C210" s="19"/>
      <c r="D210" s="24"/>
      <c r="E210" s="27"/>
      <c r="F210" s="27"/>
      <c r="G210" s="24"/>
      <c r="I210" s="26">
        <v>1</v>
      </c>
      <c r="J210" s="22"/>
      <c r="K210" s="27">
        <v>45939</v>
      </c>
      <c r="L210" s="27">
        <v>45939</v>
      </c>
      <c r="M210" s="69" t="s">
        <v>223</v>
      </c>
      <c r="N210" s="24"/>
    </row>
    <row r="211" spans="2:14" ht="17.399999999999999" x14ac:dyDescent="0.45">
      <c r="B211" s="35"/>
      <c r="C211" s="19"/>
      <c r="D211" s="24"/>
      <c r="E211" s="27"/>
      <c r="F211" s="27"/>
      <c r="G211" s="24"/>
      <c r="I211" s="26"/>
      <c r="J211" s="22"/>
      <c r="K211" s="24"/>
      <c r="L211" s="24"/>
      <c r="M211" s="24"/>
      <c r="N211" s="24"/>
    </row>
    <row r="212" spans="2:14" ht="18" thickBot="1" x14ac:dyDescent="0.5">
      <c r="B212" s="35"/>
      <c r="C212" s="19"/>
      <c r="D212" s="24"/>
      <c r="E212" s="27"/>
      <c r="F212" s="27"/>
      <c r="G212" s="24"/>
      <c r="I212" s="28"/>
      <c r="J212" s="22"/>
      <c r="K212" s="29"/>
      <c r="L212" s="29"/>
      <c r="M212" s="29"/>
      <c r="N212" s="29"/>
    </row>
    <row r="213" spans="2:14" ht="21.6" thickBot="1" x14ac:dyDescent="0.55000000000000004">
      <c r="B213" s="35"/>
      <c r="C213" s="19"/>
      <c r="D213" s="24"/>
      <c r="E213" s="27"/>
      <c r="F213" s="27"/>
      <c r="G213" s="24"/>
      <c r="I213" s="15">
        <f>SUM(I201:I212)</f>
        <v>6</v>
      </c>
      <c r="J213" s="93" t="str">
        <f>IF(I213&gt;=6,"YA NO PUEDE SOLICITAR DIAS ADMINISTRATIVOS","PUEDE SOLICITAR DIAS ADMINISTRATIVOS")</f>
        <v>YA NO PUEDE SOLICITAR DIAS ADMINISTRATIVOS</v>
      </c>
      <c r="K213" s="94"/>
      <c r="L213" s="94"/>
      <c r="M213" s="94"/>
      <c r="N213" s="95"/>
    </row>
    <row r="214" spans="2:14" ht="21.6" thickBot="1" x14ac:dyDescent="0.55000000000000004">
      <c r="B214" s="35"/>
      <c r="C214" s="19"/>
      <c r="D214" s="24"/>
      <c r="E214" s="27"/>
      <c r="F214" s="27"/>
      <c r="G214" s="24"/>
      <c r="I214" s="17">
        <f>6-I213</f>
        <v>0</v>
      </c>
      <c r="J214" s="93" t="str">
        <f>IF(I213&gt;6,"EXISTE UN ERROR","OK")</f>
        <v>OK</v>
      </c>
      <c r="K214" s="94"/>
      <c r="L214" s="94"/>
      <c r="M214" s="94"/>
      <c r="N214" s="95"/>
    </row>
    <row r="215" spans="2:14" ht="18" thickBot="1" x14ac:dyDescent="0.5">
      <c r="B215" s="35"/>
      <c r="C215" s="19"/>
      <c r="D215" s="24"/>
      <c r="E215" s="27"/>
      <c r="F215" s="27"/>
      <c r="G215" s="24"/>
      <c r="I215" s="1"/>
    </row>
    <row r="216" spans="2:14" ht="19.8" thickBot="1" x14ac:dyDescent="0.5">
      <c r="B216" s="35"/>
      <c r="C216" s="19"/>
      <c r="D216" s="24"/>
      <c r="E216" s="27"/>
      <c r="F216" s="27"/>
      <c r="G216" s="24"/>
      <c r="I216" s="12" t="s">
        <v>3</v>
      </c>
      <c r="J216" s="13"/>
      <c r="K216" s="13" t="s">
        <v>5</v>
      </c>
      <c r="L216" s="13" t="s">
        <v>6</v>
      </c>
      <c r="M216" s="13" t="s">
        <v>7</v>
      </c>
      <c r="N216" s="14" t="s">
        <v>8</v>
      </c>
    </row>
    <row r="217" spans="2:14" ht="17.399999999999999" x14ac:dyDescent="0.45">
      <c r="B217" s="35"/>
      <c r="C217" s="19"/>
      <c r="D217" s="24"/>
      <c r="E217" s="27"/>
      <c r="F217" s="27"/>
      <c r="G217" s="24"/>
      <c r="I217" s="21">
        <v>3</v>
      </c>
      <c r="J217" s="30"/>
      <c r="K217" s="31">
        <v>45912</v>
      </c>
      <c r="L217" s="31">
        <v>45916</v>
      </c>
      <c r="M217" s="32"/>
      <c r="N217" s="32"/>
    </row>
    <row r="218" spans="2:14" ht="17.399999999999999" x14ac:dyDescent="0.45">
      <c r="B218" s="35"/>
      <c r="C218" s="19"/>
      <c r="D218" s="24"/>
      <c r="E218" s="27"/>
      <c r="F218" s="27"/>
      <c r="G218" s="24"/>
      <c r="I218" s="26">
        <v>1</v>
      </c>
      <c r="J218" s="30"/>
      <c r="K218" s="33">
        <v>45957</v>
      </c>
      <c r="L218" s="33">
        <v>45957</v>
      </c>
      <c r="M218" s="34"/>
      <c r="N218" s="34"/>
    </row>
    <row r="219" spans="2:14" ht="17.399999999999999" x14ac:dyDescent="0.45">
      <c r="B219" s="35"/>
      <c r="C219" s="19"/>
      <c r="D219" s="24"/>
      <c r="E219" s="27"/>
      <c r="F219" s="27"/>
      <c r="G219" s="24"/>
      <c r="I219" s="26">
        <v>1</v>
      </c>
      <c r="J219" s="30"/>
      <c r="K219" s="33">
        <v>45971</v>
      </c>
      <c r="L219" s="33">
        <v>45971</v>
      </c>
      <c r="M219" s="34"/>
      <c r="N219" s="34"/>
    </row>
    <row r="220" spans="2:14" ht="17.399999999999999" x14ac:dyDescent="0.45">
      <c r="B220" s="35"/>
      <c r="C220" s="19"/>
      <c r="D220" s="24"/>
      <c r="E220" s="27"/>
      <c r="F220" s="27"/>
      <c r="G220" s="24"/>
      <c r="I220" s="26"/>
      <c r="J220" s="30"/>
      <c r="K220" s="34"/>
      <c r="L220" s="34"/>
      <c r="M220" s="34"/>
      <c r="N220" s="34"/>
    </row>
    <row r="221" spans="2:14" ht="18" thickBot="1" x14ac:dyDescent="0.5">
      <c r="B221" s="35"/>
      <c r="C221" s="19"/>
      <c r="D221" s="24"/>
      <c r="E221" s="27"/>
      <c r="F221" s="27"/>
      <c r="G221" s="24"/>
      <c r="I221" s="26"/>
      <c r="J221" s="30"/>
      <c r="K221" s="34"/>
      <c r="L221" s="34"/>
      <c r="M221" s="34"/>
      <c r="N221" s="34"/>
    </row>
    <row r="222" spans="2:14" ht="21.6" thickBot="1" x14ac:dyDescent="0.55000000000000004">
      <c r="B222" s="35"/>
      <c r="C222" s="19"/>
      <c r="D222" s="24"/>
      <c r="E222" s="27"/>
      <c r="F222" s="27"/>
      <c r="G222" s="24"/>
      <c r="I222" s="15">
        <f>SUM(I217:I221)</f>
        <v>5</v>
      </c>
      <c r="J222" s="93" t="str">
        <f>IF(I222&gt;=5,"YA NO PUEDE SOLICITAR DIAS CAPACITACION","PUEDE SOLICITAR DIAS CAPACITACION")</f>
        <v>YA NO PUEDE SOLICITAR DIAS CAPACITACION</v>
      </c>
      <c r="K222" s="94"/>
      <c r="L222" s="94"/>
      <c r="M222" s="94"/>
      <c r="N222" s="95"/>
    </row>
    <row r="223" spans="2:14" ht="21.6" thickBot="1" x14ac:dyDescent="0.55000000000000004">
      <c r="B223" s="35"/>
      <c r="C223" s="19"/>
      <c r="D223" s="24"/>
      <c r="E223" s="27"/>
      <c r="F223" s="27"/>
      <c r="G223" s="24"/>
      <c r="I223" s="17">
        <f>5-I222</f>
        <v>0</v>
      </c>
      <c r="J223" s="93" t="str">
        <f>IF(I222&gt;5,"EXISTE UN ERROR","OK")</f>
        <v>OK</v>
      </c>
      <c r="K223" s="94"/>
      <c r="L223" s="94"/>
      <c r="M223" s="94"/>
      <c r="N223" s="95"/>
    </row>
    <row r="224" spans="2:14" ht="17.399999999999999" x14ac:dyDescent="0.45">
      <c r="B224" s="35"/>
      <c r="C224" s="19"/>
      <c r="D224" s="24"/>
      <c r="E224" s="27"/>
      <c r="F224" s="27"/>
      <c r="G224" s="24"/>
    </row>
    <row r="225" spans="2:14" ht="17.399999999999999" x14ac:dyDescent="0.45">
      <c r="B225" s="35"/>
      <c r="C225" s="19"/>
      <c r="D225" s="24"/>
      <c r="E225" s="27"/>
      <c r="F225" s="27"/>
      <c r="G225" s="24"/>
    </row>
    <row r="226" spans="2:14" ht="17.399999999999999" x14ac:dyDescent="0.45">
      <c r="B226" s="35"/>
      <c r="C226" s="19"/>
      <c r="D226" s="24"/>
      <c r="E226" s="27"/>
      <c r="F226" s="27"/>
      <c r="G226" s="24"/>
    </row>
    <row r="227" spans="2:14" ht="17.399999999999999" x14ac:dyDescent="0.45">
      <c r="B227" s="35"/>
      <c r="C227" s="19"/>
      <c r="D227" s="24"/>
      <c r="E227" s="27"/>
      <c r="F227" s="27"/>
      <c r="G227" s="24"/>
    </row>
    <row r="228" spans="2:14" ht="17.399999999999999" x14ac:dyDescent="0.45">
      <c r="B228" s="35"/>
      <c r="C228" s="19"/>
      <c r="D228" s="24"/>
      <c r="E228" s="27"/>
      <c r="F228" s="27"/>
      <c r="G228" s="24"/>
    </row>
    <row r="229" spans="2:14" ht="17.399999999999999" x14ac:dyDescent="0.45">
      <c r="B229" s="35"/>
      <c r="C229" s="19"/>
      <c r="D229" s="24"/>
      <c r="E229" s="27"/>
      <c r="F229" s="27"/>
      <c r="G229" s="24"/>
    </row>
    <row r="230" spans="2:14" ht="17.399999999999999" x14ac:dyDescent="0.45">
      <c r="B230" s="35"/>
      <c r="C230" s="19"/>
      <c r="D230" s="24"/>
      <c r="E230" s="27"/>
      <c r="F230" s="27"/>
      <c r="G230" s="24"/>
    </row>
    <row r="231" spans="2:14" ht="17.399999999999999" x14ac:dyDescent="0.45">
      <c r="B231" s="35"/>
      <c r="C231" s="19"/>
      <c r="D231" s="24"/>
      <c r="E231" s="27"/>
      <c r="F231" s="27"/>
      <c r="G231" s="36"/>
    </row>
    <row r="232" spans="2:14" ht="18" thickBot="1" x14ac:dyDescent="0.5">
      <c r="B232" s="35"/>
      <c r="C232" s="20"/>
      <c r="D232" s="29"/>
      <c r="E232" s="27"/>
      <c r="F232" s="27"/>
      <c r="G232" s="36"/>
    </row>
    <row r="233" spans="2:14" ht="21.6" thickBot="1" x14ac:dyDescent="0.55000000000000004">
      <c r="B233" s="85">
        <f>+E201-F201</f>
        <v>8</v>
      </c>
      <c r="C233" s="87" t="str">
        <f>IF(E201&lt;=F201,"YA NO TIENE FERIADOS","PUEDE SOLICITAR DIAS FERIADOS")</f>
        <v>PUEDE SOLICITAR DIAS FERIADOS</v>
      </c>
      <c r="D233" s="88"/>
      <c r="E233" s="88"/>
      <c r="F233" s="88"/>
      <c r="G233" s="89"/>
    </row>
    <row r="234" spans="2:14" ht="19.2" thickBot="1" x14ac:dyDescent="0.5">
      <c r="C234" s="90" t="str">
        <f>IF(F201&gt;E201,"EXISTE UN ERROR","OK")</f>
        <v>OK</v>
      </c>
      <c r="D234" s="91"/>
      <c r="E234" s="91"/>
      <c r="F234" s="91"/>
      <c r="G234" s="92"/>
    </row>
    <row r="237" spans="2:14" ht="19.2" thickBot="1" x14ac:dyDescent="0.5">
      <c r="B237" s="16" t="s">
        <v>205</v>
      </c>
      <c r="I237" s="16" t="s">
        <v>205</v>
      </c>
    </row>
    <row r="238" spans="2:14" ht="18.600000000000001" thickBot="1" x14ac:dyDescent="0.4">
      <c r="B238" s="5" t="s">
        <v>0</v>
      </c>
      <c r="C238" s="5" t="s">
        <v>1</v>
      </c>
      <c r="D238" s="5" t="s">
        <v>98</v>
      </c>
      <c r="E238" s="5" t="s">
        <v>12</v>
      </c>
      <c r="F238" s="6" t="s">
        <v>2</v>
      </c>
      <c r="G238" s="6" t="s">
        <v>7</v>
      </c>
      <c r="I238" s="2" t="s">
        <v>3</v>
      </c>
      <c r="J238" s="3" t="s">
        <v>4</v>
      </c>
      <c r="K238" s="3" t="s">
        <v>5</v>
      </c>
      <c r="L238" s="3" t="s">
        <v>6</v>
      </c>
      <c r="M238" s="3" t="s">
        <v>7</v>
      </c>
      <c r="N238" s="4" t="s">
        <v>8</v>
      </c>
    </row>
    <row r="239" spans="2:14" ht="17.399999999999999" x14ac:dyDescent="0.45">
      <c r="B239" s="9">
        <v>15</v>
      </c>
      <c r="C239" s="10">
        <v>0</v>
      </c>
      <c r="D239" s="9">
        <v>0</v>
      </c>
      <c r="E239" s="11">
        <f>+B239+C239+D239</f>
        <v>15</v>
      </c>
      <c r="F239" s="11">
        <f>SUM(B240:B264)+SUM(D240:D264)</f>
        <v>15</v>
      </c>
      <c r="G239" s="19"/>
      <c r="I239" s="72"/>
      <c r="J239" s="22"/>
      <c r="K239" s="23">
        <v>45659</v>
      </c>
      <c r="L239" s="23">
        <v>45660</v>
      </c>
      <c r="M239" s="71" t="s">
        <v>206</v>
      </c>
      <c r="N239" s="25" t="s">
        <v>207</v>
      </c>
    </row>
    <row r="240" spans="2:14" ht="17.399999999999999" x14ac:dyDescent="0.45">
      <c r="B240" s="35">
        <v>13</v>
      </c>
      <c r="C240" s="19"/>
      <c r="D240" s="24"/>
      <c r="E240" s="27">
        <v>45719</v>
      </c>
      <c r="F240" s="27">
        <v>45735</v>
      </c>
      <c r="G240" s="69" t="s">
        <v>208</v>
      </c>
      <c r="I240" s="26">
        <v>1</v>
      </c>
      <c r="J240" s="22"/>
      <c r="K240" s="27">
        <v>45678</v>
      </c>
      <c r="L240" s="27">
        <v>45678</v>
      </c>
      <c r="M240" s="70" t="s">
        <v>209</v>
      </c>
      <c r="N240" s="24"/>
    </row>
    <row r="241" spans="2:14" ht="17.399999999999999" x14ac:dyDescent="0.45">
      <c r="B241" s="35">
        <v>2</v>
      </c>
      <c r="C241" s="19"/>
      <c r="D241" s="24"/>
      <c r="E241" s="27">
        <v>45855</v>
      </c>
      <c r="F241" s="27">
        <v>45856</v>
      </c>
      <c r="G241" s="24"/>
      <c r="I241" s="26">
        <v>0.5</v>
      </c>
      <c r="J241" s="22" t="s">
        <v>9</v>
      </c>
      <c r="K241" s="27">
        <v>45686</v>
      </c>
      <c r="L241" s="27">
        <v>45686</v>
      </c>
      <c r="M241" s="76" t="s">
        <v>210</v>
      </c>
      <c r="N241" s="24"/>
    </row>
    <row r="242" spans="2:14" ht="17.399999999999999" x14ac:dyDescent="0.45">
      <c r="B242" s="35"/>
      <c r="C242" s="19"/>
      <c r="D242" s="24"/>
      <c r="E242" s="27"/>
      <c r="F242" s="27"/>
      <c r="G242" s="24"/>
      <c r="I242" s="26">
        <v>1</v>
      </c>
      <c r="J242" s="22"/>
      <c r="K242" s="27">
        <v>45691</v>
      </c>
      <c r="L242" s="27">
        <v>45691</v>
      </c>
      <c r="M242" s="69" t="s">
        <v>211</v>
      </c>
      <c r="N242" s="24"/>
    </row>
    <row r="243" spans="2:14" ht="17.399999999999999" x14ac:dyDescent="0.45">
      <c r="B243" s="35"/>
      <c r="C243" s="19"/>
      <c r="D243" s="24"/>
      <c r="E243" s="24"/>
      <c r="F243" s="24"/>
      <c r="G243" s="24"/>
      <c r="I243" s="26">
        <v>1</v>
      </c>
      <c r="J243" s="22"/>
      <c r="K243" s="27">
        <v>45716</v>
      </c>
      <c r="L243" s="27">
        <v>45716</v>
      </c>
      <c r="M243" s="69" t="s">
        <v>212</v>
      </c>
      <c r="N243" s="24"/>
    </row>
    <row r="244" spans="2:14" ht="17.399999999999999" x14ac:dyDescent="0.45">
      <c r="B244" s="35"/>
      <c r="C244" s="19"/>
      <c r="D244" s="24"/>
      <c r="E244" s="24"/>
      <c r="F244" s="24"/>
      <c r="G244" s="24"/>
      <c r="I244" s="26">
        <v>0.5</v>
      </c>
      <c r="J244" s="22" t="s">
        <v>10</v>
      </c>
      <c r="K244" s="27">
        <v>45751</v>
      </c>
      <c r="L244" s="27">
        <v>45751</v>
      </c>
      <c r="M244" s="69" t="s">
        <v>213</v>
      </c>
      <c r="N244" s="24"/>
    </row>
    <row r="245" spans="2:14" ht="17.399999999999999" x14ac:dyDescent="0.45">
      <c r="B245" s="35"/>
      <c r="C245" s="19"/>
      <c r="D245" s="24"/>
      <c r="E245" s="24"/>
      <c r="F245" s="24"/>
      <c r="G245" s="24"/>
      <c r="I245" s="26">
        <v>1</v>
      </c>
      <c r="J245" s="22"/>
      <c r="K245" s="27">
        <v>45835</v>
      </c>
      <c r="L245" s="27">
        <v>45835</v>
      </c>
      <c r="M245" s="69" t="s">
        <v>214</v>
      </c>
      <c r="N245" s="24"/>
    </row>
    <row r="246" spans="2:14" ht="17.399999999999999" x14ac:dyDescent="0.45">
      <c r="B246" s="35"/>
      <c r="C246" s="19"/>
      <c r="D246" s="24"/>
      <c r="E246" s="24"/>
      <c r="F246" s="24"/>
      <c r="G246" s="24"/>
      <c r="I246" s="26">
        <v>1</v>
      </c>
      <c r="J246" s="22"/>
      <c r="K246" s="27">
        <v>45943</v>
      </c>
      <c r="L246" s="27">
        <v>45943</v>
      </c>
      <c r="M246" s="69" t="s">
        <v>218</v>
      </c>
      <c r="N246" s="24"/>
    </row>
    <row r="247" spans="2:14" ht="17.399999999999999" x14ac:dyDescent="0.45">
      <c r="B247" s="35"/>
      <c r="C247" s="19"/>
      <c r="D247" s="24"/>
      <c r="E247" s="24"/>
      <c r="F247" s="24"/>
      <c r="G247" s="24"/>
      <c r="I247" s="26"/>
      <c r="J247" s="22"/>
      <c r="K247" s="24"/>
      <c r="L247" s="24"/>
      <c r="M247" s="24"/>
      <c r="N247" s="24"/>
    </row>
    <row r="248" spans="2:14" ht="17.399999999999999" x14ac:dyDescent="0.45">
      <c r="B248" s="35"/>
      <c r="C248" s="19"/>
      <c r="D248" s="24"/>
      <c r="E248" s="24"/>
      <c r="F248" s="24"/>
      <c r="G248" s="24"/>
      <c r="I248" s="26"/>
      <c r="J248" s="22"/>
      <c r="K248" s="24"/>
      <c r="L248" s="24"/>
      <c r="M248" s="24"/>
      <c r="N248" s="24"/>
    </row>
    <row r="249" spans="2:14" ht="17.399999999999999" x14ac:dyDescent="0.45">
      <c r="B249" s="35"/>
      <c r="C249" s="19"/>
      <c r="D249" s="24"/>
      <c r="E249" s="24"/>
      <c r="F249" s="24"/>
      <c r="G249" s="24"/>
      <c r="I249" s="26"/>
      <c r="J249" s="22"/>
      <c r="K249" s="24"/>
      <c r="L249" s="24"/>
      <c r="M249" s="24"/>
      <c r="N249" s="24"/>
    </row>
    <row r="250" spans="2:14" ht="18" thickBot="1" x14ac:dyDescent="0.5">
      <c r="B250" s="35"/>
      <c r="C250" s="19"/>
      <c r="D250" s="24"/>
      <c r="E250" s="24"/>
      <c r="F250" s="24"/>
      <c r="G250" s="24"/>
      <c r="I250" s="28"/>
      <c r="J250" s="22"/>
      <c r="K250" s="29"/>
      <c r="L250" s="29"/>
      <c r="M250" s="29"/>
      <c r="N250" s="29"/>
    </row>
    <row r="251" spans="2:14" ht="21.6" thickBot="1" x14ac:dyDescent="0.55000000000000004">
      <c r="B251" s="35"/>
      <c r="C251" s="19"/>
      <c r="D251" s="24"/>
      <c r="E251" s="36"/>
      <c r="F251" s="36"/>
      <c r="G251" s="36"/>
      <c r="I251" s="15">
        <f>SUM(I239:I250)</f>
        <v>6</v>
      </c>
      <c r="J251" s="93" t="str">
        <f>IF(I251&gt;=6,"YA NO PUEDE SOLICITAR DIAS ADMINISTRATIVOS","PUEDE SOLICITAR DIAS ADMINISTRATIVOS")</f>
        <v>YA NO PUEDE SOLICITAR DIAS ADMINISTRATIVOS</v>
      </c>
      <c r="K251" s="94"/>
      <c r="L251" s="94"/>
      <c r="M251" s="94"/>
      <c r="N251" s="95"/>
    </row>
    <row r="252" spans="2:14" ht="21.6" thickBot="1" x14ac:dyDescent="0.55000000000000004">
      <c r="B252" s="35"/>
      <c r="C252" s="19"/>
      <c r="D252" s="24"/>
      <c r="E252" s="36"/>
      <c r="F252" s="36"/>
      <c r="G252" s="36"/>
      <c r="I252" s="17">
        <f>6-I251</f>
        <v>0</v>
      </c>
      <c r="J252" s="93" t="str">
        <f>IF(I251&gt;6,"EXISTE UN ERROR","OK")</f>
        <v>OK</v>
      </c>
      <c r="K252" s="94"/>
      <c r="L252" s="94"/>
      <c r="M252" s="94"/>
      <c r="N252" s="95"/>
    </row>
    <row r="253" spans="2:14" ht="18" thickBot="1" x14ac:dyDescent="0.5">
      <c r="B253" s="35"/>
      <c r="C253" s="19"/>
      <c r="D253" s="24"/>
      <c r="E253" s="36"/>
      <c r="F253" s="36"/>
      <c r="G253" s="36"/>
      <c r="I253" s="1"/>
    </row>
    <row r="254" spans="2:14" ht="19.8" thickBot="1" x14ac:dyDescent="0.5">
      <c r="B254" s="35"/>
      <c r="C254" s="19"/>
      <c r="D254" s="24"/>
      <c r="E254" s="36"/>
      <c r="F254" s="36"/>
      <c r="G254" s="36"/>
      <c r="I254" s="12" t="s">
        <v>3</v>
      </c>
      <c r="J254" s="13"/>
      <c r="K254" s="13" t="s">
        <v>5</v>
      </c>
      <c r="L254" s="13" t="s">
        <v>6</v>
      </c>
      <c r="M254" s="13" t="s">
        <v>7</v>
      </c>
      <c r="N254" s="14" t="s">
        <v>8</v>
      </c>
    </row>
    <row r="255" spans="2:14" ht="17.399999999999999" x14ac:dyDescent="0.45">
      <c r="B255" s="35"/>
      <c r="C255" s="19"/>
      <c r="D255" s="24"/>
      <c r="E255" s="36"/>
      <c r="F255" s="36"/>
      <c r="G255" s="36"/>
      <c r="I255" s="21">
        <v>1</v>
      </c>
      <c r="J255" s="30"/>
      <c r="K255" s="31">
        <v>45715</v>
      </c>
      <c r="L255" s="31">
        <v>45715</v>
      </c>
      <c r="M255" s="32"/>
      <c r="N255" s="32"/>
    </row>
    <row r="256" spans="2:14" ht="17.399999999999999" x14ac:dyDescent="0.45">
      <c r="B256" s="35"/>
      <c r="C256" s="19"/>
      <c r="D256" s="24"/>
      <c r="E256" s="36"/>
      <c r="F256" s="36"/>
      <c r="G256" s="36"/>
      <c r="I256" s="26">
        <v>1</v>
      </c>
      <c r="J256" s="30"/>
      <c r="K256" s="33">
        <v>45769</v>
      </c>
      <c r="L256" s="33">
        <v>45769</v>
      </c>
      <c r="M256" s="34"/>
      <c r="N256" s="34"/>
    </row>
    <row r="257" spans="2:14" ht="17.399999999999999" x14ac:dyDescent="0.45">
      <c r="B257" s="35"/>
      <c r="C257" s="19"/>
      <c r="D257" s="24"/>
      <c r="E257" s="36"/>
      <c r="F257" s="36"/>
      <c r="G257" s="36"/>
      <c r="I257" s="26">
        <v>1</v>
      </c>
      <c r="J257" s="30"/>
      <c r="K257" s="33">
        <v>45887</v>
      </c>
      <c r="L257" s="33">
        <v>45887</v>
      </c>
      <c r="M257" s="34"/>
      <c r="N257" s="34"/>
    </row>
    <row r="258" spans="2:14" ht="17.399999999999999" x14ac:dyDescent="0.45">
      <c r="B258" s="35"/>
      <c r="C258" s="19"/>
      <c r="D258" s="24"/>
      <c r="E258" s="36"/>
      <c r="F258" s="36"/>
      <c r="G258" s="36"/>
      <c r="I258" s="26">
        <v>1</v>
      </c>
      <c r="J258" s="30"/>
      <c r="K258" s="33">
        <v>45761</v>
      </c>
      <c r="L258" s="33">
        <v>45761</v>
      </c>
      <c r="M258" s="34"/>
      <c r="N258" s="34"/>
    </row>
    <row r="259" spans="2:14" ht="18" thickBot="1" x14ac:dyDescent="0.5">
      <c r="B259" s="35"/>
      <c r="C259" s="19"/>
      <c r="D259" s="24"/>
      <c r="E259" s="36"/>
      <c r="F259" s="36"/>
      <c r="G259" s="36"/>
      <c r="I259" s="26">
        <v>1</v>
      </c>
      <c r="J259" s="30"/>
      <c r="K259" s="33">
        <v>45925</v>
      </c>
      <c r="L259" s="33">
        <v>45925</v>
      </c>
      <c r="M259" s="34"/>
      <c r="N259" s="34"/>
    </row>
    <row r="260" spans="2:14" ht="21.6" thickBot="1" x14ac:dyDescent="0.55000000000000004">
      <c r="B260" s="35"/>
      <c r="C260" s="19"/>
      <c r="D260" s="24"/>
      <c r="E260" s="36"/>
      <c r="F260" s="36"/>
      <c r="G260" s="36"/>
      <c r="I260" s="15">
        <f>SUM(I255:I259)</f>
        <v>5</v>
      </c>
      <c r="J260" s="93" t="str">
        <f>IF(I260&gt;=5,"YA NO PUEDE SOLICITAR DIAS CAPACITACION","PUEDE SOLICITAR DIAS CAPACITACION")</f>
        <v>YA NO PUEDE SOLICITAR DIAS CAPACITACION</v>
      </c>
      <c r="K260" s="94"/>
      <c r="L260" s="94"/>
      <c r="M260" s="94"/>
      <c r="N260" s="95"/>
    </row>
    <row r="261" spans="2:14" ht="21.6" thickBot="1" x14ac:dyDescent="0.55000000000000004">
      <c r="B261" s="35"/>
      <c r="C261" s="19"/>
      <c r="D261" s="24"/>
      <c r="E261" s="36"/>
      <c r="F261" s="36"/>
      <c r="G261" s="36"/>
      <c r="I261" s="17">
        <f>5-I260</f>
        <v>0</v>
      </c>
      <c r="J261" s="93" t="str">
        <f>IF(I260&gt;5,"EXISTE UN ERROR","OK")</f>
        <v>OK</v>
      </c>
      <c r="K261" s="94"/>
      <c r="L261" s="94"/>
      <c r="M261" s="94"/>
      <c r="N261" s="95"/>
    </row>
    <row r="262" spans="2:14" ht="17.399999999999999" x14ac:dyDescent="0.45">
      <c r="B262" s="35"/>
      <c r="C262" s="19"/>
      <c r="D262" s="24"/>
      <c r="E262" s="36"/>
      <c r="F262" s="36"/>
      <c r="G262" s="36"/>
    </row>
    <row r="263" spans="2:14" ht="17.399999999999999" x14ac:dyDescent="0.45">
      <c r="B263" s="35"/>
      <c r="C263" s="19"/>
      <c r="D263" s="24"/>
      <c r="E263" s="36"/>
      <c r="F263" s="36"/>
      <c r="G263" s="36"/>
    </row>
    <row r="264" spans="2:14" ht="18" thickBot="1" x14ac:dyDescent="0.5">
      <c r="B264" s="35"/>
      <c r="C264" s="20"/>
      <c r="D264" s="29"/>
      <c r="E264" s="37"/>
      <c r="F264" s="37"/>
      <c r="G264" s="37"/>
    </row>
    <row r="265" spans="2:14" ht="21.6" thickBot="1" x14ac:dyDescent="0.55000000000000004">
      <c r="B265" s="8">
        <f>+E239-F239</f>
        <v>0</v>
      </c>
      <c r="C265" s="87" t="str">
        <f>IF(E239&lt;=F239,"YA NO TIENE FERIADOS","PUEDE SOLICITAR DIAS FERIADOS")</f>
        <v>YA NO TIENE FERIADOS</v>
      </c>
      <c r="D265" s="88"/>
      <c r="E265" s="88"/>
      <c r="F265" s="88"/>
      <c r="G265" s="89"/>
    </row>
    <row r="266" spans="2:14" ht="19.2" thickBot="1" x14ac:dyDescent="0.5">
      <c r="C266" s="90" t="str">
        <f>IF(F239&gt;E239,"EXISTE UN ERROR","OK")</f>
        <v>OK</v>
      </c>
      <c r="D266" s="91"/>
      <c r="E266" s="91"/>
      <c r="F266" s="91"/>
      <c r="G266" s="92"/>
    </row>
    <row r="270" spans="2:14" ht="19.2" thickBot="1" x14ac:dyDescent="0.5">
      <c r="B270" s="16" t="s">
        <v>17</v>
      </c>
      <c r="I270" s="16" t="s">
        <v>17</v>
      </c>
    </row>
    <row r="271" spans="2:14" ht="18.600000000000001" thickBot="1" x14ac:dyDescent="0.4">
      <c r="B271" s="5" t="s">
        <v>0</v>
      </c>
      <c r="C271" s="5" t="s">
        <v>1</v>
      </c>
      <c r="D271" s="5" t="s">
        <v>98</v>
      </c>
      <c r="E271" s="5" t="s">
        <v>12</v>
      </c>
      <c r="F271" s="6" t="s">
        <v>2</v>
      </c>
      <c r="G271" s="6" t="s">
        <v>7</v>
      </c>
      <c r="I271" s="2" t="s">
        <v>3</v>
      </c>
      <c r="J271" s="3" t="s">
        <v>4</v>
      </c>
      <c r="K271" s="3" t="s">
        <v>5</v>
      </c>
      <c r="L271" s="3" t="s">
        <v>6</v>
      </c>
      <c r="M271" s="3" t="s">
        <v>7</v>
      </c>
      <c r="N271" s="4" t="s">
        <v>8</v>
      </c>
    </row>
    <row r="272" spans="2:14" ht="17.399999999999999" x14ac:dyDescent="0.45">
      <c r="B272" s="9">
        <v>15</v>
      </c>
      <c r="C272" s="9">
        <v>15</v>
      </c>
      <c r="D272" s="9">
        <v>0</v>
      </c>
      <c r="E272" s="11">
        <f>+B272+C272+D272</f>
        <v>30</v>
      </c>
      <c r="F272" s="11">
        <f>SUM(B273:B297)+SUM(D273:D297)</f>
        <v>29</v>
      </c>
      <c r="G272" s="19"/>
      <c r="I272" s="21">
        <v>0.5</v>
      </c>
      <c r="J272" s="22" t="s">
        <v>10</v>
      </c>
      <c r="K272" s="23">
        <v>45667</v>
      </c>
      <c r="L272" s="23">
        <v>45667</v>
      </c>
      <c r="M272" s="69" t="s">
        <v>106</v>
      </c>
      <c r="N272" s="25"/>
    </row>
    <row r="273" spans="2:14" ht="17.399999999999999" x14ac:dyDescent="0.45">
      <c r="B273" s="35">
        <v>1</v>
      </c>
      <c r="C273" s="19"/>
      <c r="D273" s="24"/>
      <c r="E273" s="27">
        <v>45701</v>
      </c>
      <c r="F273" s="27">
        <v>45701</v>
      </c>
      <c r="G273" s="69" t="s">
        <v>118</v>
      </c>
      <c r="I273" s="26">
        <v>0.5</v>
      </c>
      <c r="J273" s="22" t="s">
        <v>10</v>
      </c>
      <c r="K273" s="27">
        <v>45685</v>
      </c>
      <c r="L273" s="27">
        <v>45685</v>
      </c>
      <c r="M273" s="69" t="s">
        <v>112</v>
      </c>
      <c r="N273" s="24"/>
    </row>
    <row r="274" spans="2:14" ht="17.399999999999999" x14ac:dyDescent="0.45">
      <c r="B274" s="35">
        <v>5</v>
      </c>
      <c r="C274" s="19"/>
      <c r="D274" s="24"/>
      <c r="E274" s="27">
        <v>45705</v>
      </c>
      <c r="F274" s="27">
        <v>45709</v>
      </c>
      <c r="G274" s="69" t="s">
        <v>118</v>
      </c>
      <c r="I274" s="26">
        <v>0.5</v>
      </c>
      <c r="J274" s="22" t="s">
        <v>10</v>
      </c>
      <c r="K274" s="27">
        <v>45747</v>
      </c>
      <c r="L274" s="27">
        <v>45747</v>
      </c>
      <c r="M274" s="69" t="s">
        <v>121</v>
      </c>
      <c r="N274" s="24"/>
    </row>
    <row r="275" spans="2:14" ht="17.399999999999999" x14ac:dyDescent="0.45">
      <c r="B275" s="35">
        <v>1</v>
      </c>
      <c r="C275" s="19"/>
      <c r="D275" s="24"/>
      <c r="E275" s="27">
        <v>45712</v>
      </c>
      <c r="F275" s="27">
        <v>45712</v>
      </c>
      <c r="G275" s="69" t="s">
        <v>120</v>
      </c>
      <c r="I275" s="26">
        <v>0.5</v>
      </c>
      <c r="J275" s="22" t="s">
        <v>10</v>
      </c>
      <c r="K275" s="27">
        <v>45805</v>
      </c>
      <c r="L275" s="27">
        <v>45805</v>
      </c>
      <c r="M275" s="69" t="s">
        <v>146</v>
      </c>
      <c r="N275" s="24"/>
    </row>
    <row r="276" spans="2:14" ht="17.399999999999999" x14ac:dyDescent="0.45">
      <c r="B276" s="35">
        <v>5</v>
      </c>
      <c r="C276" s="19"/>
      <c r="D276" s="24"/>
      <c r="E276" s="27">
        <v>45771</v>
      </c>
      <c r="F276" s="27">
        <v>45777</v>
      </c>
      <c r="G276" s="69" t="s">
        <v>138</v>
      </c>
      <c r="I276" s="26">
        <v>0.5</v>
      </c>
      <c r="J276" s="22" t="s">
        <v>10</v>
      </c>
      <c r="K276" s="27">
        <v>45840</v>
      </c>
      <c r="L276" s="27">
        <v>45840</v>
      </c>
      <c r="M276" s="70" t="s">
        <v>161</v>
      </c>
      <c r="N276" s="24"/>
    </row>
    <row r="277" spans="2:14" ht="17.399999999999999" x14ac:dyDescent="0.45">
      <c r="B277" s="35">
        <v>7</v>
      </c>
      <c r="C277" s="19"/>
      <c r="D277" s="24"/>
      <c r="E277" s="27">
        <v>45841</v>
      </c>
      <c r="F277" s="27">
        <v>45849</v>
      </c>
      <c r="G277" s="24"/>
      <c r="I277" s="26">
        <v>0.5</v>
      </c>
      <c r="J277" s="22" t="s">
        <v>10</v>
      </c>
      <c r="K277" s="27">
        <v>45891</v>
      </c>
      <c r="L277" s="27">
        <v>45891</v>
      </c>
      <c r="M277" s="69" t="s">
        <v>183</v>
      </c>
      <c r="N277" s="24"/>
    </row>
    <row r="278" spans="2:14" ht="17.399999999999999" x14ac:dyDescent="0.45">
      <c r="B278" s="35"/>
      <c r="C278" s="19"/>
      <c r="D278" s="24"/>
      <c r="E278" s="27"/>
      <c r="F278" s="27"/>
      <c r="G278" s="24"/>
      <c r="I278" s="26">
        <v>0.5</v>
      </c>
      <c r="J278" s="22" t="s">
        <v>9</v>
      </c>
      <c r="K278" s="27">
        <v>45917</v>
      </c>
      <c r="L278" s="27">
        <v>45917</v>
      </c>
      <c r="M278" s="69" t="s">
        <v>199</v>
      </c>
      <c r="N278" s="24"/>
    </row>
    <row r="279" spans="2:14" ht="17.399999999999999" x14ac:dyDescent="0.45">
      <c r="B279" s="35"/>
      <c r="C279" s="19"/>
      <c r="D279" s="24"/>
      <c r="E279" s="27"/>
      <c r="F279" s="27"/>
      <c r="G279" s="24"/>
      <c r="I279" s="26">
        <v>0.5</v>
      </c>
      <c r="J279" s="22" t="s">
        <v>10</v>
      </c>
      <c r="K279" s="27">
        <v>45911</v>
      </c>
      <c r="L279" s="27">
        <v>45911</v>
      </c>
      <c r="M279" s="70" t="s">
        <v>197</v>
      </c>
      <c r="N279" s="24"/>
    </row>
    <row r="280" spans="2:14" ht="17.399999999999999" x14ac:dyDescent="0.45">
      <c r="B280" s="35"/>
      <c r="C280" s="19"/>
      <c r="D280" s="24"/>
      <c r="E280" s="27"/>
      <c r="F280" s="27"/>
      <c r="G280" s="24"/>
      <c r="I280" s="26">
        <v>0.5</v>
      </c>
      <c r="J280" s="22" t="s">
        <v>10</v>
      </c>
      <c r="K280" s="27">
        <v>45972</v>
      </c>
      <c r="L280" s="27">
        <v>45972</v>
      </c>
      <c r="M280" s="24"/>
      <c r="N280" s="24"/>
    </row>
    <row r="281" spans="2:14" ht="17.399999999999999" x14ac:dyDescent="0.45">
      <c r="B281" s="35"/>
      <c r="C281" s="19"/>
      <c r="D281" s="24"/>
      <c r="E281" s="27"/>
      <c r="F281" s="27"/>
      <c r="G281" s="24"/>
      <c r="I281" s="26">
        <v>0.5</v>
      </c>
      <c r="J281" s="22" t="s">
        <v>10</v>
      </c>
      <c r="K281" s="27">
        <v>45981</v>
      </c>
      <c r="L281" s="27">
        <v>45981</v>
      </c>
      <c r="M281" s="24"/>
      <c r="N281" s="24"/>
    </row>
    <row r="282" spans="2:14" ht="17.399999999999999" x14ac:dyDescent="0.45">
      <c r="B282" s="35"/>
      <c r="C282" s="19"/>
      <c r="D282" s="24"/>
      <c r="E282" s="24"/>
      <c r="F282" s="24"/>
      <c r="G282" s="24"/>
      <c r="I282" s="26"/>
      <c r="J282" s="22"/>
      <c r="K282" s="27"/>
      <c r="L282" s="27"/>
      <c r="M282" s="24"/>
      <c r="N282" s="24"/>
    </row>
    <row r="283" spans="2:14" ht="18" thickBot="1" x14ac:dyDescent="0.5">
      <c r="B283" s="35"/>
      <c r="C283" s="19"/>
      <c r="D283" s="24"/>
      <c r="E283" s="24"/>
      <c r="F283" s="24"/>
      <c r="G283" s="24"/>
      <c r="I283" s="28"/>
      <c r="J283" s="22"/>
      <c r="K283" s="43"/>
      <c r="L283" s="43"/>
      <c r="M283" s="29"/>
      <c r="N283" s="29"/>
    </row>
    <row r="284" spans="2:14" ht="21.6" thickBot="1" x14ac:dyDescent="0.55000000000000004">
      <c r="B284" s="35"/>
      <c r="C284" s="19"/>
      <c r="D284" s="24"/>
      <c r="E284" s="36"/>
      <c r="F284" s="36"/>
      <c r="G284" s="36"/>
      <c r="I284" s="15">
        <f>SUM(I272:I283)</f>
        <v>5</v>
      </c>
      <c r="J284" s="93" t="str">
        <f>IF(I284&gt;=6,"YA NO PUEDE SOLICITAR DIAS ADMINISTRATIVOS","PUEDE SOLICITAR DIAS ADMINISTRATIVOS")</f>
        <v>PUEDE SOLICITAR DIAS ADMINISTRATIVOS</v>
      </c>
      <c r="K284" s="94"/>
      <c r="L284" s="94"/>
      <c r="M284" s="94"/>
      <c r="N284" s="95"/>
    </row>
    <row r="285" spans="2:14" ht="21.6" thickBot="1" x14ac:dyDescent="0.55000000000000004">
      <c r="B285" s="35"/>
      <c r="C285" s="19"/>
      <c r="D285" s="24"/>
      <c r="E285" s="36"/>
      <c r="F285" s="36"/>
      <c r="G285" s="36"/>
      <c r="I285" s="17">
        <f>6-I284</f>
        <v>1</v>
      </c>
      <c r="J285" s="93" t="str">
        <f>IF(I284&gt;6,"EXISTE UN ERROR","OK")</f>
        <v>OK</v>
      </c>
      <c r="K285" s="94"/>
      <c r="L285" s="94"/>
      <c r="M285" s="94"/>
      <c r="N285" s="95"/>
    </row>
    <row r="286" spans="2:14" ht="18" thickBot="1" x14ac:dyDescent="0.5">
      <c r="B286" s="35"/>
      <c r="C286" s="19"/>
      <c r="D286" s="24"/>
      <c r="E286" s="36"/>
      <c r="F286" s="36"/>
      <c r="G286" s="36"/>
      <c r="I286" s="1"/>
    </row>
    <row r="287" spans="2:14" ht="19.8" thickBot="1" x14ac:dyDescent="0.5">
      <c r="B287" s="35"/>
      <c r="C287" s="19"/>
      <c r="D287" s="24"/>
      <c r="E287" s="36"/>
      <c r="F287" s="36"/>
      <c r="G287" s="36"/>
      <c r="I287" s="12" t="s">
        <v>3</v>
      </c>
      <c r="J287" s="13"/>
      <c r="K287" s="13" t="s">
        <v>5</v>
      </c>
      <c r="L287" s="13" t="s">
        <v>6</v>
      </c>
      <c r="M287" s="13" t="s">
        <v>7</v>
      </c>
      <c r="N287" s="14" t="s">
        <v>8</v>
      </c>
    </row>
    <row r="288" spans="2:14" ht="17.399999999999999" x14ac:dyDescent="0.45">
      <c r="B288" s="35"/>
      <c r="C288" s="19"/>
      <c r="D288" s="24"/>
      <c r="E288" s="36"/>
      <c r="F288" s="36"/>
      <c r="G288" s="36"/>
      <c r="I288" s="21">
        <v>1</v>
      </c>
      <c r="J288" s="30"/>
      <c r="K288" s="31">
        <v>45679</v>
      </c>
      <c r="L288" s="31">
        <v>45679</v>
      </c>
      <c r="M288" s="32"/>
      <c r="N288" s="32"/>
    </row>
    <row r="289" spans="2:14" ht="17.399999999999999" x14ac:dyDescent="0.45">
      <c r="B289" s="35"/>
      <c r="C289" s="19"/>
      <c r="D289" s="24"/>
      <c r="E289" s="36"/>
      <c r="F289" s="36"/>
      <c r="G289" s="36"/>
      <c r="I289" s="26">
        <v>1</v>
      </c>
      <c r="J289" s="30"/>
      <c r="K289" s="33">
        <v>45902</v>
      </c>
      <c r="L289" s="33">
        <v>45902</v>
      </c>
      <c r="M289" s="34"/>
      <c r="N289" s="34"/>
    </row>
    <row r="290" spans="2:14" ht="17.399999999999999" x14ac:dyDescent="0.45">
      <c r="B290" s="35"/>
      <c r="C290" s="19"/>
      <c r="D290" s="24"/>
      <c r="E290" s="36"/>
      <c r="F290" s="36"/>
      <c r="G290" s="36"/>
      <c r="I290" s="26">
        <v>2</v>
      </c>
      <c r="J290" s="30"/>
      <c r="K290" s="33">
        <v>45915</v>
      </c>
      <c r="L290" s="33">
        <v>45916</v>
      </c>
      <c r="M290" s="34"/>
      <c r="N290" s="34"/>
    </row>
    <row r="291" spans="2:14" ht="17.399999999999999" x14ac:dyDescent="0.45">
      <c r="B291" s="35"/>
      <c r="C291" s="19"/>
      <c r="D291" s="24"/>
      <c r="E291" s="36"/>
      <c r="F291" s="36"/>
      <c r="G291" s="36"/>
      <c r="I291" s="26"/>
      <c r="J291" s="30"/>
      <c r="K291" s="34"/>
      <c r="L291" s="34"/>
      <c r="M291" s="34"/>
      <c r="N291" s="34"/>
    </row>
    <row r="292" spans="2:14" ht="18" thickBot="1" x14ac:dyDescent="0.5">
      <c r="B292" s="35"/>
      <c r="C292" s="19"/>
      <c r="D292" s="24"/>
      <c r="E292" s="36"/>
      <c r="F292" s="36"/>
      <c r="G292" s="36"/>
      <c r="I292" s="26"/>
      <c r="J292" s="30"/>
      <c r="K292" s="34"/>
      <c r="L292" s="34"/>
      <c r="M292" s="34"/>
      <c r="N292" s="34"/>
    </row>
    <row r="293" spans="2:14" ht="21.6" thickBot="1" x14ac:dyDescent="0.55000000000000004">
      <c r="B293" s="35"/>
      <c r="C293" s="19"/>
      <c r="D293" s="24"/>
      <c r="E293" s="36"/>
      <c r="F293" s="36"/>
      <c r="G293" s="36"/>
      <c r="I293" s="15">
        <f>SUM(I288:I292)</f>
        <v>4</v>
      </c>
      <c r="J293" s="93" t="str">
        <f>IF(I293&gt;=5,"YA NO PUEDE SOLICITAR DIAS CAPACITACION","PUEDE SOLICITAR DIAS CAPACITACION")</f>
        <v>PUEDE SOLICITAR DIAS CAPACITACION</v>
      </c>
      <c r="K293" s="94"/>
      <c r="L293" s="94"/>
      <c r="M293" s="94"/>
      <c r="N293" s="95"/>
    </row>
    <row r="294" spans="2:14" ht="21.6" thickBot="1" x14ac:dyDescent="0.55000000000000004">
      <c r="B294" s="35"/>
      <c r="C294" s="19"/>
      <c r="D294" s="24"/>
      <c r="E294" s="36"/>
      <c r="F294" s="36"/>
      <c r="G294" s="36"/>
      <c r="I294" s="17">
        <f>5-I293</f>
        <v>1</v>
      </c>
      <c r="J294" s="93" t="str">
        <f>IF(I293&gt;5,"EXISTE UN ERROR","OK")</f>
        <v>OK</v>
      </c>
      <c r="K294" s="94"/>
      <c r="L294" s="94"/>
      <c r="M294" s="94"/>
      <c r="N294" s="95"/>
    </row>
    <row r="295" spans="2:14" ht="17.399999999999999" x14ac:dyDescent="0.45">
      <c r="B295" s="35"/>
      <c r="C295" s="19"/>
      <c r="D295" s="24"/>
      <c r="E295" s="36"/>
      <c r="F295" s="36"/>
      <c r="G295" s="36"/>
    </row>
    <row r="296" spans="2:14" ht="17.399999999999999" x14ac:dyDescent="0.45">
      <c r="B296" s="35"/>
      <c r="C296" s="19"/>
      <c r="D296" s="24"/>
      <c r="E296" s="36"/>
      <c r="F296" s="36"/>
      <c r="G296" s="36"/>
    </row>
    <row r="297" spans="2:14" ht="18" thickBot="1" x14ac:dyDescent="0.5">
      <c r="B297" s="86">
        <v>10</v>
      </c>
      <c r="C297" s="20"/>
      <c r="D297" s="29"/>
      <c r="E297" s="37"/>
      <c r="F297" s="37"/>
      <c r="G297" s="37"/>
    </row>
    <row r="298" spans="2:14" ht="21.6" thickBot="1" x14ac:dyDescent="0.55000000000000004">
      <c r="B298" s="8">
        <f>+E272-F272</f>
        <v>1</v>
      </c>
      <c r="C298" s="87" t="str">
        <f>IF(E272&lt;=F272,"YA NO TIENE FERIADOS","PUEDE SOLICITAR DIAS FERIADOS")</f>
        <v>PUEDE SOLICITAR DIAS FERIADOS</v>
      </c>
      <c r="D298" s="88"/>
      <c r="E298" s="88"/>
      <c r="F298" s="88"/>
      <c r="G298" s="89"/>
    </row>
    <row r="299" spans="2:14" ht="19.2" thickBot="1" x14ac:dyDescent="0.5">
      <c r="C299" s="90" t="str">
        <f>IF(F272&gt;E272,"EXISTE UN ERROR","OK")</f>
        <v>OK</v>
      </c>
      <c r="D299" s="91"/>
      <c r="E299" s="91"/>
      <c r="F299" s="91"/>
      <c r="G299" s="92"/>
    </row>
    <row r="301" spans="2:14" ht="19.2" thickBot="1" x14ac:dyDescent="0.5">
      <c r="B301" s="16" t="s">
        <v>18</v>
      </c>
      <c r="I301" s="16" t="s">
        <v>18</v>
      </c>
    </row>
    <row r="302" spans="2:14" ht="18.600000000000001" thickBot="1" x14ac:dyDescent="0.4">
      <c r="B302" s="5" t="s">
        <v>0</v>
      </c>
      <c r="C302" s="5" t="s">
        <v>1</v>
      </c>
      <c r="D302" s="5" t="s">
        <v>98</v>
      </c>
      <c r="E302" s="5" t="s">
        <v>12</v>
      </c>
      <c r="F302" s="6" t="s">
        <v>2</v>
      </c>
      <c r="G302" s="6" t="s">
        <v>7</v>
      </c>
      <c r="I302" s="2" t="s">
        <v>3</v>
      </c>
      <c r="J302" s="3" t="s">
        <v>4</v>
      </c>
      <c r="K302" s="3" t="s">
        <v>5</v>
      </c>
      <c r="L302" s="3" t="s">
        <v>6</v>
      </c>
      <c r="M302" s="3" t="s">
        <v>7</v>
      </c>
      <c r="N302" s="4" t="s">
        <v>8</v>
      </c>
    </row>
    <row r="303" spans="2:14" ht="17.399999999999999" x14ac:dyDescent="0.45">
      <c r="B303" s="9">
        <v>15</v>
      </c>
      <c r="C303" s="9">
        <v>0</v>
      </c>
      <c r="D303" s="9">
        <v>0</v>
      </c>
      <c r="E303" s="11">
        <f>+B303+C303+D303</f>
        <v>15</v>
      </c>
      <c r="F303" s="11">
        <f>SUM(B304:B328)+SUM(D304:D328)</f>
        <v>0</v>
      </c>
      <c r="G303" s="19"/>
      <c r="I303" s="21"/>
      <c r="J303" s="22"/>
      <c r="K303" s="23"/>
      <c r="L303" s="23"/>
      <c r="M303" s="25"/>
      <c r="N303" s="25"/>
    </row>
    <row r="304" spans="2:14" ht="17.399999999999999" x14ac:dyDescent="0.45">
      <c r="B304" s="35"/>
      <c r="C304" s="19"/>
      <c r="D304" s="24"/>
      <c r="E304" s="24"/>
      <c r="F304" s="24"/>
      <c r="G304" s="24"/>
      <c r="I304" s="26"/>
      <c r="J304" s="22"/>
      <c r="K304" s="27"/>
      <c r="L304" s="27"/>
      <c r="M304" s="24"/>
      <c r="N304" s="24"/>
    </row>
    <row r="305" spans="2:14" ht="17.399999999999999" x14ac:dyDescent="0.45">
      <c r="B305" s="35"/>
      <c r="C305" s="19"/>
      <c r="D305" s="24"/>
      <c r="E305" s="24"/>
      <c r="F305" s="24"/>
      <c r="G305" s="24"/>
      <c r="I305" s="26"/>
      <c r="J305" s="22"/>
      <c r="K305" s="27"/>
      <c r="L305" s="27"/>
      <c r="M305" s="24"/>
      <c r="N305" s="24"/>
    </row>
    <row r="306" spans="2:14" ht="17.399999999999999" x14ac:dyDescent="0.45">
      <c r="B306" s="35"/>
      <c r="C306" s="19"/>
      <c r="D306" s="24"/>
      <c r="E306" s="24"/>
      <c r="F306" s="24"/>
      <c r="G306" s="24"/>
      <c r="I306" s="26"/>
      <c r="J306" s="22"/>
      <c r="K306" s="27"/>
      <c r="L306" s="27"/>
      <c r="M306" s="24"/>
      <c r="N306" s="24"/>
    </row>
    <row r="307" spans="2:14" ht="17.399999999999999" x14ac:dyDescent="0.45">
      <c r="B307" s="35"/>
      <c r="C307" s="19"/>
      <c r="D307" s="24"/>
      <c r="E307" s="24"/>
      <c r="F307" s="24"/>
      <c r="G307" s="24"/>
      <c r="I307" s="26"/>
      <c r="J307" s="22"/>
      <c r="K307" s="24"/>
      <c r="L307" s="24"/>
      <c r="M307" s="24"/>
      <c r="N307" s="24"/>
    </row>
    <row r="308" spans="2:14" ht="17.399999999999999" x14ac:dyDescent="0.45">
      <c r="B308" s="35"/>
      <c r="C308" s="19"/>
      <c r="D308" s="24"/>
      <c r="E308" s="24"/>
      <c r="F308" s="24"/>
      <c r="G308" s="24"/>
      <c r="I308" s="26"/>
      <c r="J308" s="22"/>
      <c r="K308" s="24"/>
      <c r="L308" s="24"/>
      <c r="M308" s="24"/>
      <c r="N308" s="24"/>
    </row>
    <row r="309" spans="2:14" ht="17.399999999999999" x14ac:dyDescent="0.45">
      <c r="B309" s="35"/>
      <c r="C309" s="19"/>
      <c r="D309" s="24"/>
      <c r="E309" s="24"/>
      <c r="F309" s="24"/>
      <c r="G309" s="24"/>
      <c r="I309" s="26"/>
      <c r="J309" s="22"/>
      <c r="K309" s="24"/>
      <c r="L309" s="24"/>
      <c r="M309" s="24"/>
      <c r="N309" s="24"/>
    </row>
    <row r="310" spans="2:14" ht="17.399999999999999" x14ac:dyDescent="0.45">
      <c r="B310" s="35"/>
      <c r="C310" s="19"/>
      <c r="D310" s="24"/>
      <c r="E310" s="24"/>
      <c r="F310" s="24"/>
      <c r="G310" s="24"/>
      <c r="I310" s="26"/>
      <c r="J310" s="22"/>
      <c r="K310" s="24"/>
      <c r="L310" s="24"/>
      <c r="M310" s="24"/>
      <c r="N310" s="24"/>
    </row>
    <row r="311" spans="2:14" ht="17.399999999999999" x14ac:dyDescent="0.45">
      <c r="B311" s="35"/>
      <c r="C311" s="19"/>
      <c r="D311" s="24"/>
      <c r="E311" s="24"/>
      <c r="F311" s="24"/>
      <c r="G311" s="24"/>
      <c r="I311" s="26"/>
      <c r="J311" s="22"/>
      <c r="K311" s="24"/>
      <c r="L311" s="24"/>
      <c r="M311" s="24"/>
      <c r="N311" s="24"/>
    </row>
    <row r="312" spans="2:14" ht="17.399999999999999" x14ac:dyDescent="0.45">
      <c r="B312" s="35"/>
      <c r="C312" s="19"/>
      <c r="D312" s="24"/>
      <c r="E312" s="24"/>
      <c r="F312" s="24"/>
      <c r="G312" s="24"/>
      <c r="I312" s="26"/>
      <c r="J312" s="22"/>
      <c r="K312" s="24"/>
      <c r="L312" s="24"/>
      <c r="M312" s="24"/>
      <c r="N312" s="24"/>
    </row>
    <row r="313" spans="2:14" ht="17.399999999999999" x14ac:dyDescent="0.45">
      <c r="B313" s="35"/>
      <c r="C313" s="19"/>
      <c r="D313" s="24"/>
      <c r="E313" s="24"/>
      <c r="F313" s="24"/>
      <c r="G313" s="24"/>
      <c r="I313" s="26"/>
      <c r="J313" s="22"/>
      <c r="K313" s="24"/>
      <c r="L313" s="24"/>
      <c r="M313" s="24"/>
      <c r="N313" s="24"/>
    </row>
    <row r="314" spans="2:14" ht="18" thickBot="1" x14ac:dyDescent="0.5">
      <c r="B314" s="35"/>
      <c r="C314" s="19"/>
      <c r="D314" s="24"/>
      <c r="E314" s="24"/>
      <c r="F314" s="24"/>
      <c r="G314" s="24"/>
      <c r="I314" s="28"/>
      <c r="J314" s="22"/>
      <c r="K314" s="29"/>
      <c r="L314" s="29"/>
      <c r="M314" s="29"/>
      <c r="N314" s="29"/>
    </row>
    <row r="315" spans="2:14" ht="21.6" thickBot="1" x14ac:dyDescent="0.55000000000000004">
      <c r="B315" s="35"/>
      <c r="C315" s="19"/>
      <c r="D315" s="24"/>
      <c r="E315" s="36"/>
      <c r="F315" s="36"/>
      <c r="G315" s="36"/>
      <c r="I315" s="15">
        <f>SUM(I303:I314)</f>
        <v>0</v>
      </c>
      <c r="J315" s="93" t="str">
        <f>IF(I315&gt;=6,"YA NO PUEDE SOLICITAR DIAS ADMINISTRATIVOS","PUEDE SOLICITAR DIAS ADMINISTRATIVOS")</f>
        <v>PUEDE SOLICITAR DIAS ADMINISTRATIVOS</v>
      </c>
      <c r="K315" s="94"/>
      <c r="L315" s="94"/>
      <c r="M315" s="94"/>
      <c r="N315" s="95"/>
    </row>
    <row r="316" spans="2:14" ht="21.6" thickBot="1" x14ac:dyDescent="0.55000000000000004">
      <c r="B316" s="35"/>
      <c r="C316" s="19"/>
      <c r="D316" s="24"/>
      <c r="E316" s="36"/>
      <c r="F316" s="36"/>
      <c r="G316" s="36"/>
      <c r="I316" s="17">
        <f>6-I315</f>
        <v>6</v>
      </c>
      <c r="J316" s="93" t="str">
        <f>IF(I315&gt;6,"EXISTE UN ERROR","OK")</f>
        <v>OK</v>
      </c>
      <c r="K316" s="94"/>
      <c r="L316" s="94"/>
      <c r="M316" s="94"/>
      <c r="N316" s="95"/>
    </row>
    <row r="317" spans="2:14" ht="18" thickBot="1" x14ac:dyDescent="0.5">
      <c r="B317" s="35"/>
      <c r="C317" s="19"/>
      <c r="D317" s="24"/>
      <c r="E317" s="36"/>
      <c r="F317" s="36"/>
      <c r="G317" s="36"/>
      <c r="I317" s="1"/>
    </row>
    <row r="318" spans="2:14" ht="19.8" thickBot="1" x14ac:dyDescent="0.5">
      <c r="B318" s="35"/>
      <c r="C318" s="19"/>
      <c r="D318" s="24"/>
      <c r="E318" s="36"/>
      <c r="F318" s="36"/>
      <c r="G318" s="36"/>
      <c r="I318" s="12" t="s">
        <v>3</v>
      </c>
      <c r="J318" s="13"/>
      <c r="K318" s="13" t="s">
        <v>5</v>
      </c>
      <c r="L318" s="13" t="s">
        <v>6</v>
      </c>
      <c r="M318" s="13" t="s">
        <v>7</v>
      </c>
      <c r="N318" s="14" t="s">
        <v>8</v>
      </c>
    </row>
    <row r="319" spans="2:14" ht="17.399999999999999" x14ac:dyDescent="0.45">
      <c r="B319" s="35"/>
      <c r="C319" s="19"/>
      <c r="D319" s="24"/>
      <c r="E319" s="36"/>
      <c r="F319" s="36"/>
      <c r="G319" s="36"/>
      <c r="I319" s="21"/>
      <c r="J319" s="25"/>
      <c r="K319" s="23"/>
      <c r="L319" s="23"/>
      <c r="M319" s="25"/>
      <c r="N319" s="25"/>
    </row>
    <row r="320" spans="2:14" ht="17.399999999999999" x14ac:dyDescent="0.45">
      <c r="B320" s="35"/>
      <c r="C320" s="19"/>
      <c r="D320" s="24"/>
      <c r="E320" s="36"/>
      <c r="F320" s="36"/>
      <c r="G320" s="36"/>
      <c r="I320" s="26"/>
      <c r="J320" s="25"/>
      <c r="K320" s="27"/>
      <c r="L320" s="27"/>
      <c r="M320" s="24"/>
      <c r="N320" s="24"/>
    </row>
    <row r="321" spans="2:14" ht="17.399999999999999" x14ac:dyDescent="0.45">
      <c r="B321" s="35"/>
      <c r="C321" s="19"/>
      <c r="D321" s="24"/>
      <c r="E321" s="36"/>
      <c r="F321" s="36"/>
      <c r="G321" s="36"/>
      <c r="I321" s="26"/>
      <c r="J321" s="25"/>
      <c r="K321" s="24"/>
      <c r="L321" s="24"/>
      <c r="M321" s="24"/>
      <c r="N321" s="24"/>
    </row>
    <row r="322" spans="2:14" ht="17.399999999999999" x14ac:dyDescent="0.45">
      <c r="B322" s="35"/>
      <c r="C322" s="19"/>
      <c r="D322" s="24"/>
      <c r="E322" s="36"/>
      <c r="F322" s="36"/>
      <c r="G322" s="36"/>
      <c r="I322" s="26"/>
      <c r="J322" s="25"/>
      <c r="K322" s="24"/>
      <c r="L322" s="24"/>
      <c r="M322" s="24"/>
      <c r="N322" s="24"/>
    </row>
    <row r="323" spans="2:14" ht="18" thickBot="1" x14ac:dyDescent="0.5">
      <c r="B323" s="35"/>
      <c r="C323" s="19"/>
      <c r="D323" s="24"/>
      <c r="E323" s="36"/>
      <c r="F323" s="36"/>
      <c r="G323" s="36"/>
      <c r="I323" s="26"/>
      <c r="J323" s="25"/>
      <c r="K323" s="24"/>
      <c r="L323" s="24"/>
      <c r="M323" s="24"/>
      <c r="N323" s="24"/>
    </row>
    <row r="324" spans="2:14" ht="21.6" thickBot="1" x14ac:dyDescent="0.55000000000000004">
      <c r="B324" s="35"/>
      <c r="C324" s="19"/>
      <c r="D324" s="24"/>
      <c r="E324" s="36"/>
      <c r="F324" s="36"/>
      <c r="G324" s="36"/>
      <c r="I324" s="15">
        <f>SUM(I319:I323)</f>
        <v>0</v>
      </c>
      <c r="J324" s="93" t="str">
        <f>IF(I324&gt;=5,"YA NO PUEDE SOLICITAR DIAS CAPACITACION","PUEDE SOLICITAR DIAS CAPACITACION")</f>
        <v>PUEDE SOLICITAR DIAS CAPACITACION</v>
      </c>
      <c r="K324" s="94"/>
      <c r="L324" s="94"/>
      <c r="M324" s="94"/>
      <c r="N324" s="95"/>
    </row>
    <row r="325" spans="2:14" ht="21.6" thickBot="1" x14ac:dyDescent="0.55000000000000004">
      <c r="B325" s="35"/>
      <c r="C325" s="19"/>
      <c r="D325" s="24"/>
      <c r="E325" s="36"/>
      <c r="F325" s="36"/>
      <c r="G325" s="36"/>
      <c r="I325" s="17">
        <f>5-I324</f>
        <v>5</v>
      </c>
      <c r="J325" s="93" t="str">
        <f>IF(I324&gt;5,"EXISTE UN ERROR","OK")</f>
        <v>OK</v>
      </c>
      <c r="K325" s="94"/>
      <c r="L325" s="94"/>
      <c r="M325" s="94"/>
      <c r="N325" s="95"/>
    </row>
    <row r="326" spans="2:14" ht="17.399999999999999" x14ac:dyDescent="0.45">
      <c r="B326" s="35"/>
      <c r="C326" s="19"/>
      <c r="D326" s="24"/>
      <c r="E326" s="36"/>
      <c r="F326" s="36"/>
      <c r="G326" s="36"/>
    </row>
    <row r="327" spans="2:14" ht="17.399999999999999" x14ac:dyDescent="0.45">
      <c r="B327" s="35"/>
      <c r="C327" s="19"/>
      <c r="D327" s="24"/>
      <c r="E327" s="36"/>
      <c r="F327" s="36"/>
      <c r="G327" s="36"/>
    </row>
    <row r="328" spans="2:14" ht="18" thickBot="1" x14ac:dyDescent="0.5">
      <c r="B328" s="35"/>
      <c r="C328" s="20"/>
      <c r="D328" s="29"/>
      <c r="E328" s="37"/>
      <c r="F328" s="37"/>
      <c r="G328" s="37"/>
    </row>
    <row r="329" spans="2:14" ht="21.6" thickBot="1" x14ac:dyDescent="0.55000000000000004">
      <c r="B329" s="8">
        <f>+E303-F303</f>
        <v>15</v>
      </c>
      <c r="C329" s="87" t="str">
        <f>IF(E303&lt;=F303,"YA NO TIENE FERIADOS","PUEDE SOLICITAR DIAS FERIADOS")</f>
        <v>PUEDE SOLICITAR DIAS FERIADOS</v>
      </c>
      <c r="D329" s="88"/>
      <c r="E329" s="88"/>
      <c r="F329" s="88"/>
      <c r="G329" s="89"/>
    </row>
    <row r="330" spans="2:14" ht="19.2" thickBot="1" x14ac:dyDescent="0.5">
      <c r="C330" s="90" t="str">
        <f>IF(F303&gt;E303,"EXISTE UN ERROR","OK")</f>
        <v>OK</v>
      </c>
      <c r="D330" s="91"/>
      <c r="E330" s="91"/>
      <c r="F330" s="91"/>
      <c r="G330" s="92"/>
    </row>
    <row r="333" spans="2:14" ht="19.2" thickBot="1" x14ac:dyDescent="0.5">
      <c r="B333" s="16" t="s">
        <v>19</v>
      </c>
      <c r="I333" s="16" t="s">
        <v>19</v>
      </c>
    </row>
    <row r="334" spans="2:14" ht="18.600000000000001" thickBot="1" x14ac:dyDescent="0.4">
      <c r="B334" s="5" t="s">
        <v>0</v>
      </c>
      <c r="C334" s="5" t="s">
        <v>1</v>
      </c>
      <c r="D334" s="5" t="s">
        <v>98</v>
      </c>
      <c r="E334" s="5" t="s">
        <v>12</v>
      </c>
      <c r="F334" s="6" t="s">
        <v>2</v>
      </c>
      <c r="G334" s="6" t="s">
        <v>7</v>
      </c>
      <c r="I334" s="2" t="s">
        <v>3</v>
      </c>
      <c r="J334" s="3" t="s">
        <v>4</v>
      </c>
      <c r="K334" s="3" t="s">
        <v>5</v>
      </c>
      <c r="L334" s="3" t="s">
        <v>6</v>
      </c>
      <c r="M334" s="3" t="s">
        <v>7</v>
      </c>
      <c r="N334" s="4" t="s">
        <v>8</v>
      </c>
    </row>
    <row r="335" spans="2:14" ht="17.399999999999999" x14ac:dyDescent="0.45">
      <c r="B335" s="9">
        <v>15</v>
      </c>
      <c r="C335" s="9">
        <v>13</v>
      </c>
      <c r="D335" s="9">
        <v>0</v>
      </c>
      <c r="E335" s="11">
        <f>+B335+C335+D335</f>
        <v>28</v>
      </c>
      <c r="F335" s="11">
        <f>SUM(B336:B360)+SUM(D336:D360)</f>
        <v>13</v>
      </c>
      <c r="G335" s="19"/>
      <c r="I335" s="21">
        <v>0.5</v>
      </c>
      <c r="J335" s="22" t="s">
        <v>10</v>
      </c>
      <c r="K335" s="23">
        <v>45666</v>
      </c>
      <c r="L335" s="23">
        <v>45666</v>
      </c>
      <c r="M335" s="69" t="s">
        <v>106</v>
      </c>
      <c r="N335" s="25"/>
    </row>
    <row r="336" spans="2:14" ht="17.399999999999999" x14ac:dyDescent="0.45">
      <c r="B336" s="35">
        <v>1</v>
      </c>
      <c r="C336" s="19"/>
      <c r="D336" s="24"/>
      <c r="E336" s="27">
        <v>45695</v>
      </c>
      <c r="F336" s="27">
        <v>45695</v>
      </c>
      <c r="G336" s="69" t="s">
        <v>119</v>
      </c>
      <c r="I336" s="26">
        <v>1</v>
      </c>
      <c r="J336" s="22"/>
      <c r="K336" s="27">
        <v>45758</v>
      </c>
      <c r="L336" s="27">
        <v>45758</v>
      </c>
      <c r="M336" s="69" t="s">
        <v>129</v>
      </c>
      <c r="N336" s="24"/>
    </row>
    <row r="337" spans="2:14" ht="17.399999999999999" x14ac:dyDescent="0.45">
      <c r="B337" s="35">
        <v>2</v>
      </c>
      <c r="C337" s="19"/>
      <c r="D337" s="24"/>
      <c r="E337" s="27">
        <v>45701</v>
      </c>
      <c r="F337" s="27">
        <v>45702</v>
      </c>
      <c r="G337" s="69" t="s">
        <v>118</v>
      </c>
      <c r="I337" s="26">
        <v>0.5</v>
      </c>
      <c r="J337" s="22" t="s">
        <v>9</v>
      </c>
      <c r="K337" s="27">
        <v>45791</v>
      </c>
      <c r="L337" s="27">
        <v>45791</v>
      </c>
      <c r="M337" s="69" t="s">
        <v>147</v>
      </c>
      <c r="N337" s="24"/>
    </row>
    <row r="338" spans="2:14" ht="17.399999999999999" x14ac:dyDescent="0.45">
      <c r="B338" s="35">
        <v>1</v>
      </c>
      <c r="C338" s="19"/>
      <c r="D338" s="24"/>
      <c r="E338" s="27">
        <v>45728</v>
      </c>
      <c r="F338" s="27">
        <v>45728</v>
      </c>
      <c r="G338" s="69" t="s">
        <v>124</v>
      </c>
      <c r="I338" s="26">
        <v>1</v>
      </c>
      <c r="J338" s="22"/>
      <c r="K338" s="27">
        <v>45875</v>
      </c>
      <c r="L338" s="27">
        <v>45875</v>
      </c>
      <c r="M338" s="69" t="s">
        <v>168</v>
      </c>
      <c r="N338" s="24"/>
    </row>
    <row r="339" spans="2:14" ht="17.399999999999999" x14ac:dyDescent="0.45">
      <c r="B339" s="35">
        <v>1</v>
      </c>
      <c r="C339" s="19"/>
      <c r="D339" s="24"/>
      <c r="E339" s="27">
        <v>45743</v>
      </c>
      <c r="F339" s="27">
        <v>45743</v>
      </c>
      <c r="G339" s="69" t="s">
        <v>124</v>
      </c>
      <c r="I339" s="26">
        <v>1</v>
      </c>
      <c r="J339" s="22"/>
      <c r="K339" s="27">
        <v>45981</v>
      </c>
      <c r="L339" s="27">
        <v>45981</v>
      </c>
      <c r="M339" s="24"/>
      <c r="N339" s="24"/>
    </row>
    <row r="340" spans="2:14" ht="17.399999999999999" x14ac:dyDescent="0.45">
      <c r="B340" s="35">
        <v>5</v>
      </c>
      <c r="C340" s="19"/>
      <c r="D340" s="24"/>
      <c r="E340" s="27">
        <v>45810</v>
      </c>
      <c r="F340" s="27">
        <v>45814</v>
      </c>
      <c r="G340" s="69" t="s">
        <v>150</v>
      </c>
      <c r="I340" s="26">
        <v>1</v>
      </c>
      <c r="J340" s="22"/>
      <c r="K340" s="27">
        <v>46000</v>
      </c>
      <c r="L340" s="27">
        <v>46000</v>
      </c>
      <c r="M340" s="24"/>
      <c r="N340" s="24"/>
    </row>
    <row r="341" spans="2:14" ht="17.399999999999999" x14ac:dyDescent="0.45">
      <c r="B341" s="35">
        <v>3</v>
      </c>
      <c r="C341" s="19"/>
      <c r="D341" s="24"/>
      <c r="E341" s="27">
        <v>45896</v>
      </c>
      <c r="F341" s="27">
        <v>45898</v>
      </c>
      <c r="G341" s="69" t="s">
        <v>188</v>
      </c>
      <c r="I341" s="26"/>
      <c r="J341" s="22"/>
      <c r="K341" s="27"/>
      <c r="L341" s="27"/>
      <c r="M341" s="24"/>
      <c r="N341" s="24"/>
    </row>
    <row r="342" spans="2:14" ht="17.399999999999999" x14ac:dyDescent="0.45">
      <c r="B342" s="35"/>
      <c r="C342" s="19"/>
      <c r="D342" s="24"/>
      <c r="E342" s="24"/>
      <c r="F342" s="24"/>
      <c r="G342" s="24"/>
      <c r="I342" s="26"/>
      <c r="J342" s="22"/>
      <c r="K342" s="24"/>
      <c r="L342" s="24"/>
      <c r="M342" s="24"/>
      <c r="N342" s="24"/>
    </row>
    <row r="343" spans="2:14" ht="17.399999999999999" x14ac:dyDescent="0.45">
      <c r="B343" s="35"/>
      <c r="C343" s="19"/>
      <c r="D343" s="24"/>
      <c r="E343" s="24"/>
      <c r="F343" s="24"/>
      <c r="G343" s="24"/>
      <c r="I343" s="26"/>
      <c r="J343" s="22"/>
      <c r="K343" s="24"/>
      <c r="L343" s="24"/>
      <c r="M343" s="24"/>
      <c r="N343" s="24"/>
    </row>
    <row r="344" spans="2:14" ht="17.399999999999999" x14ac:dyDescent="0.45">
      <c r="B344" s="35"/>
      <c r="C344" s="19"/>
      <c r="D344" s="24"/>
      <c r="E344" s="24"/>
      <c r="F344" s="24"/>
      <c r="G344" s="24"/>
      <c r="I344" s="26"/>
      <c r="J344" s="22"/>
      <c r="K344" s="24"/>
      <c r="L344" s="24"/>
      <c r="M344" s="24"/>
      <c r="N344" s="24"/>
    </row>
    <row r="345" spans="2:14" ht="17.399999999999999" x14ac:dyDescent="0.45">
      <c r="B345" s="35"/>
      <c r="C345" s="19"/>
      <c r="D345" s="24"/>
      <c r="E345" s="24"/>
      <c r="F345" s="24"/>
      <c r="G345" s="24"/>
      <c r="I345" s="26"/>
      <c r="J345" s="22"/>
      <c r="K345" s="24"/>
      <c r="L345" s="24"/>
      <c r="M345" s="24"/>
      <c r="N345" s="24"/>
    </row>
    <row r="346" spans="2:14" ht="18" thickBot="1" x14ac:dyDescent="0.5">
      <c r="B346" s="35"/>
      <c r="C346" s="19"/>
      <c r="D346" s="24"/>
      <c r="E346" s="24"/>
      <c r="F346" s="24"/>
      <c r="G346" s="24"/>
      <c r="I346" s="28"/>
      <c r="J346" s="22"/>
      <c r="K346" s="29"/>
      <c r="L346" s="29"/>
      <c r="M346" s="29"/>
      <c r="N346" s="29"/>
    </row>
    <row r="347" spans="2:14" ht="21.6" thickBot="1" x14ac:dyDescent="0.55000000000000004">
      <c r="B347" s="35"/>
      <c r="C347" s="19"/>
      <c r="D347" s="24"/>
      <c r="E347" s="36"/>
      <c r="F347" s="36"/>
      <c r="G347" s="36"/>
      <c r="I347" s="15">
        <f>SUM(I335:I346)</f>
        <v>5</v>
      </c>
      <c r="J347" s="93" t="str">
        <f>IF(I347&gt;=6,"YA NO PUEDE SOLICITAR DIAS ADMINISTRATIVOS","PUEDE SOLICITAR DIAS ADMINISTRATIVOS")</f>
        <v>PUEDE SOLICITAR DIAS ADMINISTRATIVOS</v>
      </c>
      <c r="K347" s="94"/>
      <c r="L347" s="94"/>
      <c r="M347" s="94"/>
      <c r="N347" s="95"/>
    </row>
    <row r="348" spans="2:14" ht="21.6" thickBot="1" x14ac:dyDescent="0.55000000000000004">
      <c r="B348" s="35"/>
      <c r="C348" s="19"/>
      <c r="D348" s="24"/>
      <c r="E348" s="36"/>
      <c r="F348" s="36"/>
      <c r="G348" s="36"/>
      <c r="I348" s="17">
        <f>6-I347</f>
        <v>1</v>
      </c>
      <c r="J348" s="93" t="str">
        <f>IF(I347&gt;6,"EXISTE UN ERROR","OK")</f>
        <v>OK</v>
      </c>
      <c r="K348" s="94"/>
      <c r="L348" s="94"/>
      <c r="M348" s="94"/>
      <c r="N348" s="95"/>
    </row>
    <row r="349" spans="2:14" ht="18" thickBot="1" x14ac:dyDescent="0.5">
      <c r="B349" s="35"/>
      <c r="C349" s="19"/>
      <c r="D349" s="24"/>
      <c r="E349" s="36"/>
      <c r="F349" s="36"/>
      <c r="G349" s="36"/>
      <c r="I349" s="1"/>
    </row>
    <row r="350" spans="2:14" ht="19.8" thickBot="1" x14ac:dyDescent="0.5">
      <c r="B350" s="35"/>
      <c r="C350" s="19"/>
      <c r="D350" s="24"/>
      <c r="E350" s="36"/>
      <c r="F350" s="36"/>
      <c r="G350" s="36"/>
      <c r="I350" s="12" t="s">
        <v>3</v>
      </c>
      <c r="J350" s="13"/>
      <c r="K350" s="13" t="s">
        <v>5</v>
      </c>
      <c r="L350" s="13" t="s">
        <v>6</v>
      </c>
      <c r="M350" s="13" t="s">
        <v>7</v>
      </c>
      <c r="N350" s="14" t="s">
        <v>8</v>
      </c>
    </row>
    <row r="351" spans="2:14" ht="17.399999999999999" x14ac:dyDescent="0.45">
      <c r="B351" s="35"/>
      <c r="C351" s="19"/>
      <c r="D351" s="24"/>
      <c r="E351" s="36"/>
      <c r="F351" s="36"/>
      <c r="G351" s="36"/>
      <c r="I351" s="21"/>
      <c r="J351" s="30"/>
      <c r="K351" s="31"/>
      <c r="L351" s="31"/>
      <c r="M351" s="32"/>
      <c r="N351" s="32"/>
    </row>
    <row r="352" spans="2:14" ht="17.399999999999999" x14ac:dyDescent="0.45">
      <c r="B352" s="35"/>
      <c r="C352" s="19"/>
      <c r="D352" s="24"/>
      <c r="E352" s="36"/>
      <c r="F352" s="36"/>
      <c r="G352" s="36"/>
      <c r="I352" s="26"/>
      <c r="J352" s="30"/>
      <c r="K352" s="34"/>
      <c r="L352" s="34"/>
      <c r="M352" s="34"/>
      <c r="N352" s="34"/>
    </row>
    <row r="353" spans="2:14" ht="17.399999999999999" x14ac:dyDescent="0.45">
      <c r="B353" s="35"/>
      <c r="C353" s="19"/>
      <c r="D353" s="24"/>
      <c r="E353" s="36"/>
      <c r="F353" s="36"/>
      <c r="G353" s="36"/>
      <c r="I353" s="26"/>
      <c r="J353" s="30"/>
      <c r="K353" s="34"/>
      <c r="L353" s="34"/>
      <c r="M353" s="34"/>
      <c r="N353" s="34"/>
    </row>
    <row r="354" spans="2:14" ht="17.399999999999999" x14ac:dyDescent="0.45">
      <c r="B354" s="35"/>
      <c r="C354" s="19"/>
      <c r="D354" s="24"/>
      <c r="E354" s="36"/>
      <c r="F354" s="36"/>
      <c r="G354" s="36"/>
      <c r="I354" s="26"/>
      <c r="J354" s="30"/>
      <c r="K354" s="34"/>
      <c r="L354" s="34"/>
      <c r="M354" s="34"/>
      <c r="N354" s="34"/>
    </row>
    <row r="355" spans="2:14" ht="18" thickBot="1" x14ac:dyDescent="0.5">
      <c r="B355" s="35"/>
      <c r="C355" s="19"/>
      <c r="D355" s="24"/>
      <c r="E355" s="36"/>
      <c r="F355" s="36"/>
      <c r="G355" s="36"/>
      <c r="I355" s="26"/>
      <c r="J355" s="30"/>
      <c r="K355" s="34"/>
      <c r="L355" s="34"/>
      <c r="M355" s="34"/>
      <c r="N355" s="34"/>
    </row>
    <row r="356" spans="2:14" ht="21.6" thickBot="1" x14ac:dyDescent="0.55000000000000004">
      <c r="B356" s="35"/>
      <c r="C356" s="19"/>
      <c r="D356" s="24"/>
      <c r="E356" s="36"/>
      <c r="F356" s="36"/>
      <c r="G356" s="36"/>
      <c r="I356" s="15">
        <f>SUM(I351:I355)</f>
        <v>0</v>
      </c>
      <c r="J356" s="93" t="str">
        <f>IF(I356&gt;=5,"YA NO PUEDE SOLICITAR DIAS CAPACITACION","PUEDE SOLICITAR DIAS CAPACITACION")</f>
        <v>PUEDE SOLICITAR DIAS CAPACITACION</v>
      </c>
      <c r="K356" s="94"/>
      <c r="L356" s="94"/>
      <c r="M356" s="94"/>
      <c r="N356" s="95"/>
    </row>
    <row r="357" spans="2:14" ht="21.6" thickBot="1" x14ac:dyDescent="0.55000000000000004">
      <c r="B357" s="35"/>
      <c r="C357" s="19"/>
      <c r="D357" s="24"/>
      <c r="E357" s="36"/>
      <c r="F357" s="36"/>
      <c r="G357" s="36"/>
      <c r="I357" s="17">
        <f>5-I356</f>
        <v>5</v>
      </c>
      <c r="J357" s="93" t="str">
        <f>IF(I356&gt;5,"EXISTE UN ERROR","OK")</f>
        <v>OK</v>
      </c>
      <c r="K357" s="94"/>
      <c r="L357" s="94"/>
      <c r="M357" s="94"/>
      <c r="N357" s="95"/>
    </row>
    <row r="358" spans="2:14" ht="17.399999999999999" x14ac:dyDescent="0.45">
      <c r="B358" s="35"/>
      <c r="C358" s="19"/>
      <c r="D358" s="24"/>
      <c r="E358" s="36"/>
      <c r="F358" s="36"/>
      <c r="G358" s="36"/>
    </row>
    <row r="359" spans="2:14" ht="17.399999999999999" x14ac:dyDescent="0.45">
      <c r="B359" s="35"/>
      <c r="C359" s="19"/>
      <c r="D359" s="24"/>
      <c r="E359" s="36"/>
      <c r="F359" s="36"/>
      <c r="G359" s="36"/>
    </row>
    <row r="360" spans="2:14" ht="18" thickBot="1" x14ac:dyDescent="0.5">
      <c r="B360" s="35"/>
      <c r="C360" s="41"/>
      <c r="D360" s="42"/>
      <c r="E360" s="37"/>
      <c r="F360" s="37"/>
      <c r="G360" s="37"/>
    </row>
    <row r="361" spans="2:14" ht="21.6" thickBot="1" x14ac:dyDescent="0.55000000000000004">
      <c r="B361" s="85">
        <f>+E335-F335</f>
        <v>15</v>
      </c>
      <c r="C361" s="87" t="str">
        <f>IF(E335&lt;=F335,"YA NO TIENE FERIADOS","PUEDE SOLICITAR DIAS FERIADOS")</f>
        <v>PUEDE SOLICITAR DIAS FERIADOS</v>
      </c>
      <c r="D361" s="88"/>
      <c r="E361" s="88"/>
      <c r="F361" s="88"/>
      <c r="G361" s="89"/>
    </row>
    <row r="362" spans="2:14" ht="19.2" thickBot="1" x14ac:dyDescent="0.5">
      <c r="C362" s="90" t="str">
        <f>IF(F335&gt;E335,"EXISTE UN ERROR","OK")</f>
        <v>OK</v>
      </c>
      <c r="D362" s="91"/>
      <c r="E362" s="91"/>
      <c r="F362" s="91"/>
      <c r="G362" s="92"/>
    </row>
    <row r="364" spans="2:14" ht="19.2" thickBot="1" x14ac:dyDescent="0.5">
      <c r="B364" s="16" t="s">
        <v>20</v>
      </c>
      <c r="I364" s="16" t="s">
        <v>20</v>
      </c>
    </row>
    <row r="365" spans="2:14" ht="18.600000000000001" thickBot="1" x14ac:dyDescent="0.4">
      <c r="B365" s="5" t="s">
        <v>0</v>
      </c>
      <c r="C365" s="5" t="s">
        <v>1</v>
      </c>
      <c r="D365" s="5" t="s">
        <v>98</v>
      </c>
      <c r="E365" s="5" t="s">
        <v>12</v>
      </c>
      <c r="F365" s="6" t="s">
        <v>2</v>
      </c>
      <c r="G365" s="6" t="s">
        <v>7</v>
      </c>
      <c r="I365" s="2" t="s">
        <v>3</v>
      </c>
      <c r="J365" s="3" t="s">
        <v>4</v>
      </c>
      <c r="K365" s="3" t="s">
        <v>5</v>
      </c>
      <c r="L365" s="3" t="s">
        <v>6</v>
      </c>
      <c r="M365" s="3" t="s">
        <v>7</v>
      </c>
      <c r="N365" s="4" t="s">
        <v>8</v>
      </c>
    </row>
    <row r="366" spans="2:14" ht="17.399999999999999" x14ac:dyDescent="0.45">
      <c r="B366" s="9">
        <v>15</v>
      </c>
      <c r="C366" s="9">
        <v>5</v>
      </c>
      <c r="D366" s="9">
        <v>0</v>
      </c>
      <c r="E366" s="11">
        <f>+B366+C366+D366</f>
        <v>20</v>
      </c>
      <c r="F366" s="11">
        <f>SUM(B367:B391)+SUM(D367:D391)</f>
        <v>20</v>
      </c>
      <c r="G366" s="19"/>
      <c r="I366" s="21">
        <v>0.5</v>
      </c>
      <c r="J366" s="22" t="s">
        <v>9</v>
      </c>
      <c r="K366" s="23">
        <v>45705</v>
      </c>
      <c r="L366" s="23">
        <v>45705</v>
      </c>
      <c r="M366" s="69" t="s">
        <v>116</v>
      </c>
      <c r="N366" s="25"/>
    </row>
    <row r="367" spans="2:14" ht="17.399999999999999" x14ac:dyDescent="0.45">
      <c r="B367" s="35">
        <v>15</v>
      </c>
      <c r="C367" s="19"/>
      <c r="D367" s="24"/>
      <c r="E367" s="27">
        <v>45677</v>
      </c>
      <c r="F367" s="27">
        <v>45695</v>
      </c>
      <c r="G367" s="69" t="s">
        <v>102</v>
      </c>
      <c r="I367" s="26">
        <v>1</v>
      </c>
      <c r="J367" s="22"/>
      <c r="K367" s="27">
        <v>45726</v>
      </c>
      <c r="L367" s="27">
        <v>45726</v>
      </c>
      <c r="M367" s="69" t="s">
        <v>122</v>
      </c>
      <c r="N367" s="24"/>
    </row>
    <row r="368" spans="2:14" ht="17.399999999999999" x14ac:dyDescent="0.45">
      <c r="B368" s="35">
        <v>5</v>
      </c>
      <c r="C368" s="19"/>
      <c r="D368" s="24"/>
      <c r="E368" s="27">
        <v>45838</v>
      </c>
      <c r="F368" s="27">
        <v>38537</v>
      </c>
      <c r="G368" s="24"/>
      <c r="I368" s="26">
        <v>1</v>
      </c>
      <c r="J368" s="22"/>
      <c r="K368" s="27">
        <v>45747</v>
      </c>
      <c r="L368" s="27">
        <v>45747</v>
      </c>
      <c r="M368" s="69" t="s">
        <v>121</v>
      </c>
      <c r="N368" s="24"/>
    </row>
    <row r="369" spans="2:14" ht="17.399999999999999" x14ac:dyDescent="0.45">
      <c r="B369" s="35"/>
      <c r="C369" s="19"/>
      <c r="D369" s="24"/>
      <c r="E369" s="27"/>
      <c r="F369" s="27"/>
      <c r="G369" s="24"/>
      <c r="I369" s="26">
        <v>0.5</v>
      </c>
      <c r="J369" s="22" t="s">
        <v>9</v>
      </c>
      <c r="K369" s="27">
        <v>45761</v>
      </c>
      <c r="L369" s="27">
        <v>45761</v>
      </c>
      <c r="M369" s="76" t="s">
        <v>133</v>
      </c>
      <c r="N369" s="24"/>
    </row>
    <row r="370" spans="2:14" ht="17.399999999999999" x14ac:dyDescent="0.45">
      <c r="B370" s="35"/>
      <c r="C370" s="19"/>
      <c r="D370" s="24"/>
      <c r="E370" s="24"/>
      <c r="F370" s="24"/>
      <c r="G370" s="24"/>
      <c r="I370" s="26">
        <v>0.5</v>
      </c>
      <c r="J370" s="22" t="s">
        <v>9</v>
      </c>
      <c r="K370" s="27">
        <v>45770</v>
      </c>
      <c r="L370" s="27">
        <v>45770</v>
      </c>
      <c r="M370" s="69" t="s">
        <v>134</v>
      </c>
      <c r="N370" s="24"/>
    </row>
    <row r="371" spans="2:14" ht="17.399999999999999" x14ac:dyDescent="0.45">
      <c r="B371" s="35"/>
      <c r="C371" s="19"/>
      <c r="D371" s="24"/>
      <c r="E371" s="24"/>
      <c r="F371" s="24"/>
      <c r="G371" s="24"/>
      <c r="I371" s="26">
        <v>1</v>
      </c>
      <c r="J371" s="22"/>
      <c r="K371" s="27">
        <v>45782</v>
      </c>
      <c r="L371" s="27">
        <v>45782</v>
      </c>
      <c r="M371" s="69" t="s">
        <v>136</v>
      </c>
      <c r="N371" s="24"/>
    </row>
    <row r="372" spans="2:14" ht="17.399999999999999" x14ac:dyDescent="0.45">
      <c r="B372" s="35"/>
      <c r="C372" s="19"/>
      <c r="D372" s="24"/>
      <c r="E372" s="24"/>
      <c r="F372" s="24"/>
      <c r="G372" s="24"/>
      <c r="I372" s="26">
        <v>1</v>
      </c>
      <c r="J372" s="22"/>
      <c r="K372" s="27">
        <v>45826</v>
      </c>
      <c r="L372" s="27">
        <v>45826</v>
      </c>
      <c r="M372" s="69" t="s">
        <v>162</v>
      </c>
      <c r="N372" s="24"/>
    </row>
    <row r="373" spans="2:14" ht="17.399999999999999" x14ac:dyDescent="0.45">
      <c r="B373" s="35"/>
      <c r="C373" s="19"/>
      <c r="D373" s="24"/>
      <c r="E373" s="24"/>
      <c r="F373" s="24"/>
      <c r="G373" s="24"/>
      <c r="I373" s="26">
        <v>0.5</v>
      </c>
      <c r="J373" s="22" t="s">
        <v>9</v>
      </c>
      <c r="K373" s="27">
        <v>45861</v>
      </c>
      <c r="L373" s="27">
        <v>45861</v>
      </c>
      <c r="M373" s="70" t="s">
        <v>163</v>
      </c>
      <c r="N373" s="24"/>
    </row>
    <row r="374" spans="2:14" ht="17.399999999999999" x14ac:dyDescent="0.45">
      <c r="B374" s="35"/>
      <c r="C374" s="19"/>
      <c r="D374" s="24"/>
      <c r="E374" s="24"/>
      <c r="F374" s="24"/>
      <c r="G374" s="24"/>
      <c r="I374" s="26"/>
      <c r="J374" s="22"/>
      <c r="K374" s="27"/>
      <c r="L374" s="27"/>
      <c r="M374" s="24"/>
      <c r="N374" s="24"/>
    </row>
    <row r="375" spans="2:14" ht="17.399999999999999" x14ac:dyDescent="0.45">
      <c r="B375" s="35"/>
      <c r="C375" s="19"/>
      <c r="D375" s="24"/>
      <c r="E375" s="24"/>
      <c r="F375" s="24"/>
      <c r="G375" s="24"/>
      <c r="I375" s="26"/>
      <c r="J375" s="22"/>
      <c r="K375" s="27"/>
      <c r="L375" s="27"/>
      <c r="M375" s="24"/>
      <c r="N375" s="24"/>
    </row>
    <row r="376" spans="2:14" ht="17.399999999999999" x14ac:dyDescent="0.45">
      <c r="B376" s="35"/>
      <c r="C376" s="19"/>
      <c r="D376" s="24"/>
      <c r="E376" s="24"/>
      <c r="F376" s="24"/>
      <c r="G376" s="24"/>
      <c r="I376" s="26"/>
      <c r="J376" s="22"/>
      <c r="K376" s="24"/>
      <c r="L376" s="24"/>
      <c r="M376" s="24"/>
      <c r="N376" s="24"/>
    </row>
    <row r="377" spans="2:14" ht="18" thickBot="1" x14ac:dyDescent="0.5">
      <c r="B377" s="35"/>
      <c r="C377" s="19"/>
      <c r="D377" s="24"/>
      <c r="E377" s="24"/>
      <c r="F377" s="24"/>
      <c r="G377" s="24"/>
      <c r="I377" s="28"/>
      <c r="J377" s="22"/>
      <c r="K377" s="29"/>
      <c r="L377" s="29"/>
      <c r="M377" s="29"/>
      <c r="N377" s="29"/>
    </row>
    <row r="378" spans="2:14" ht="21.6" thickBot="1" x14ac:dyDescent="0.55000000000000004">
      <c r="B378" s="35"/>
      <c r="C378" s="19"/>
      <c r="D378" s="24"/>
      <c r="E378" s="36"/>
      <c r="F378" s="36"/>
      <c r="G378" s="36"/>
      <c r="I378" s="15">
        <f>SUM(I366:I377)</f>
        <v>6</v>
      </c>
      <c r="J378" s="93" t="str">
        <f>IF(I378&gt;=6,"YA NO PUEDE SOLICITAR DIAS ADMINISTRATIVOS","PUEDE SOLICITAR DIAS ADMINISTRATIVOS")</f>
        <v>YA NO PUEDE SOLICITAR DIAS ADMINISTRATIVOS</v>
      </c>
      <c r="K378" s="94"/>
      <c r="L378" s="94"/>
      <c r="M378" s="94"/>
      <c r="N378" s="95"/>
    </row>
    <row r="379" spans="2:14" ht="21.6" thickBot="1" x14ac:dyDescent="0.55000000000000004">
      <c r="B379" s="35"/>
      <c r="C379" s="19"/>
      <c r="D379" s="24"/>
      <c r="E379" s="36"/>
      <c r="F379" s="36"/>
      <c r="G379" s="36"/>
      <c r="I379" s="17">
        <f>6-I378</f>
        <v>0</v>
      </c>
      <c r="J379" s="93" t="str">
        <f>IF(I378&gt;6,"EXISTE UN ERROR","OK")</f>
        <v>OK</v>
      </c>
      <c r="K379" s="94"/>
      <c r="L379" s="94"/>
      <c r="M379" s="94"/>
      <c r="N379" s="95"/>
    </row>
    <row r="380" spans="2:14" ht="18" thickBot="1" x14ac:dyDescent="0.5">
      <c r="B380" s="35"/>
      <c r="C380" s="19"/>
      <c r="D380" s="24"/>
      <c r="E380" s="36"/>
      <c r="F380" s="36"/>
      <c r="G380" s="36"/>
      <c r="I380" s="1"/>
    </row>
    <row r="381" spans="2:14" ht="19.8" thickBot="1" x14ac:dyDescent="0.5">
      <c r="B381" s="35"/>
      <c r="C381" s="19"/>
      <c r="D381" s="24"/>
      <c r="E381" s="36"/>
      <c r="F381" s="36"/>
      <c r="G381" s="36"/>
      <c r="I381" s="12" t="s">
        <v>3</v>
      </c>
      <c r="J381" s="13"/>
      <c r="K381" s="13" t="s">
        <v>5</v>
      </c>
      <c r="L381" s="13" t="s">
        <v>6</v>
      </c>
      <c r="M381" s="13" t="s">
        <v>7</v>
      </c>
      <c r="N381" s="14" t="s">
        <v>8</v>
      </c>
    </row>
    <row r="382" spans="2:14" ht="17.399999999999999" x14ac:dyDescent="0.45">
      <c r="B382" s="35"/>
      <c r="C382" s="19"/>
      <c r="D382" s="24"/>
      <c r="E382" s="36"/>
      <c r="F382" s="36"/>
      <c r="G382" s="36"/>
      <c r="I382" s="21">
        <v>1</v>
      </c>
      <c r="J382" s="30"/>
      <c r="K382" s="31">
        <v>45769</v>
      </c>
      <c r="L382" s="31">
        <v>45769</v>
      </c>
      <c r="M382" s="32"/>
      <c r="N382" s="32"/>
    </row>
    <row r="383" spans="2:14" ht="17.399999999999999" x14ac:dyDescent="0.45">
      <c r="B383" s="35"/>
      <c r="C383" s="19"/>
      <c r="D383" s="24"/>
      <c r="E383" s="36"/>
      <c r="F383" s="36"/>
      <c r="G383" s="36"/>
      <c r="I383" s="26"/>
      <c r="J383" s="30"/>
      <c r="K383" s="33"/>
      <c r="L383" s="33"/>
      <c r="M383" s="34"/>
      <c r="N383" s="34"/>
    </row>
    <row r="384" spans="2:14" ht="17.399999999999999" x14ac:dyDescent="0.45">
      <c r="B384" s="35"/>
      <c r="C384" s="19"/>
      <c r="D384" s="24"/>
      <c r="E384" s="36"/>
      <c r="F384" s="36"/>
      <c r="G384" s="36"/>
      <c r="I384" s="26"/>
      <c r="J384" s="30"/>
      <c r="K384" s="33"/>
      <c r="L384" s="33"/>
      <c r="M384" s="34"/>
      <c r="N384" s="34"/>
    </row>
    <row r="385" spans="2:14" ht="17.399999999999999" x14ac:dyDescent="0.45">
      <c r="B385" s="35"/>
      <c r="C385" s="19"/>
      <c r="D385" s="24"/>
      <c r="E385" s="36"/>
      <c r="F385" s="36"/>
      <c r="G385" s="36"/>
      <c r="I385" s="26"/>
      <c r="J385" s="30"/>
      <c r="K385" s="34"/>
      <c r="L385" s="34"/>
      <c r="M385" s="34"/>
      <c r="N385" s="34"/>
    </row>
    <row r="386" spans="2:14" ht="18" thickBot="1" x14ac:dyDescent="0.5">
      <c r="B386" s="35"/>
      <c r="C386" s="19"/>
      <c r="D386" s="24"/>
      <c r="E386" s="36"/>
      <c r="F386" s="36"/>
      <c r="G386" s="36"/>
      <c r="I386" s="26"/>
      <c r="J386" s="30"/>
      <c r="K386" s="34"/>
      <c r="L386" s="34"/>
      <c r="M386" s="34"/>
      <c r="N386" s="34"/>
    </row>
    <row r="387" spans="2:14" ht="21.6" thickBot="1" x14ac:dyDescent="0.55000000000000004">
      <c r="B387" s="35"/>
      <c r="C387" s="19"/>
      <c r="D387" s="24"/>
      <c r="E387" s="36"/>
      <c r="F387" s="36"/>
      <c r="G387" s="36"/>
      <c r="I387" s="15">
        <f>SUM(I382:I386)</f>
        <v>1</v>
      </c>
      <c r="J387" s="93" t="str">
        <f>IF(I387&gt;=5,"YA NO PUEDE SOLICITAR DIAS CAPACITACION","PUEDE SOLICITAR DIAS CAPACITACION")</f>
        <v>PUEDE SOLICITAR DIAS CAPACITACION</v>
      </c>
      <c r="K387" s="94"/>
      <c r="L387" s="94"/>
      <c r="M387" s="94"/>
      <c r="N387" s="95"/>
    </row>
    <row r="388" spans="2:14" ht="21.6" thickBot="1" x14ac:dyDescent="0.55000000000000004">
      <c r="B388" s="35"/>
      <c r="C388" s="19"/>
      <c r="D388" s="24"/>
      <c r="E388" s="36"/>
      <c r="F388" s="36"/>
      <c r="G388" s="36"/>
      <c r="I388" s="17">
        <f>5-I387</f>
        <v>4</v>
      </c>
      <c r="J388" s="93" t="str">
        <f>IF(I387&gt;5,"EXISTE UN ERROR","OK")</f>
        <v>OK</v>
      </c>
      <c r="K388" s="94"/>
      <c r="L388" s="94"/>
      <c r="M388" s="94"/>
      <c r="N388" s="95"/>
    </row>
    <row r="389" spans="2:14" ht="17.399999999999999" x14ac:dyDescent="0.45">
      <c r="B389" s="35"/>
      <c r="C389" s="19"/>
      <c r="D389" s="24"/>
      <c r="E389" s="36"/>
      <c r="F389" s="36"/>
      <c r="G389" s="36"/>
    </row>
    <row r="390" spans="2:14" ht="17.399999999999999" x14ac:dyDescent="0.45">
      <c r="B390" s="35"/>
      <c r="C390" s="19"/>
      <c r="D390" s="24"/>
      <c r="E390" s="36"/>
      <c r="F390" s="36"/>
      <c r="G390" s="36"/>
    </row>
    <row r="391" spans="2:14" ht="18" thickBot="1" x14ac:dyDescent="0.5">
      <c r="B391" s="35"/>
      <c r="C391" s="41"/>
      <c r="D391" s="42"/>
      <c r="E391" s="37"/>
      <c r="F391" s="37"/>
      <c r="G391" s="37"/>
    </row>
    <row r="392" spans="2:14" ht="21.6" thickBot="1" x14ac:dyDescent="0.55000000000000004">
      <c r="B392" s="8">
        <f>+E366-F366</f>
        <v>0</v>
      </c>
      <c r="C392" s="87" t="str">
        <f>IF(E366&lt;=F366,"YA NO TIENE FERIADOS","PUEDE SOLICITAR DIAS FERIADOS")</f>
        <v>YA NO TIENE FERIADOS</v>
      </c>
      <c r="D392" s="88"/>
      <c r="E392" s="88"/>
      <c r="F392" s="88"/>
      <c r="G392" s="89"/>
    </row>
    <row r="393" spans="2:14" ht="19.2" thickBot="1" x14ac:dyDescent="0.5">
      <c r="C393" s="90" t="str">
        <f>IF(F366&gt;E366,"EXISTE UN ERROR","OK")</f>
        <v>OK</v>
      </c>
      <c r="D393" s="91"/>
      <c r="E393" s="91"/>
      <c r="F393" s="91"/>
      <c r="G393" s="92"/>
    </row>
    <row r="396" spans="2:14" ht="19.2" thickBot="1" x14ac:dyDescent="0.5">
      <c r="B396" s="16" t="s">
        <v>86</v>
      </c>
      <c r="I396" s="16" t="str">
        <f>+B396</f>
        <v>CARPIO BLANCO ADRIAN MIGUEL</v>
      </c>
    </row>
    <row r="397" spans="2:14" ht="18.600000000000001" thickBot="1" x14ac:dyDescent="0.4">
      <c r="B397" s="5" t="s">
        <v>0</v>
      </c>
      <c r="C397" s="5" t="s">
        <v>1</v>
      </c>
      <c r="D397" s="5" t="s">
        <v>98</v>
      </c>
      <c r="E397" s="5" t="s">
        <v>12</v>
      </c>
      <c r="F397" s="6" t="s">
        <v>2</v>
      </c>
      <c r="G397" s="6" t="s">
        <v>7</v>
      </c>
      <c r="I397" s="2" t="s">
        <v>3</v>
      </c>
      <c r="J397" s="3" t="s">
        <v>4</v>
      </c>
      <c r="K397" s="3" t="s">
        <v>5</v>
      </c>
      <c r="L397" s="3" t="s">
        <v>6</v>
      </c>
      <c r="M397" s="3" t="s">
        <v>7</v>
      </c>
      <c r="N397" s="4" t="s">
        <v>8</v>
      </c>
    </row>
    <row r="398" spans="2:14" ht="17.399999999999999" x14ac:dyDescent="0.45">
      <c r="B398" s="9">
        <v>15</v>
      </c>
      <c r="C398" s="9">
        <v>0</v>
      </c>
      <c r="D398" s="9">
        <v>0</v>
      </c>
      <c r="E398" s="11">
        <f>+B398+C398+D398</f>
        <v>15</v>
      </c>
      <c r="F398" s="11">
        <f>SUM(B399:B423)+SUM(D399:D423)</f>
        <v>12</v>
      </c>
      <c r="G398" s="19"/>
      <c r="I398" s="21">
        <v>1</v>
      </c>
      <c r="J398" s="22"/>
      <c r="K398" s="23">
        <v>45733</v>
      </c>
      <c r="L398" s="23">
        <v>45733</v>
      </c>
      <c r="M398" s="70" t="s">
        <v>123</v>
      </c>
      <c r="N398" s="25"/>
    </row>
    <row r="399" spans="2:14" ht="17.399999999999999" x14ac:dyDescent="0.45">
      <c r="B399" s="35"/>
      <c r="C399" s="19"/>
      <c r="D399" s="24"/>
      <c r="E399" s="27"/>
      <c r="F399" s="27"/>
      <c r="G399" s="24"/>
      <c r="I399" s="26">
        <v>1</v>
      </c>
      <c r="J399" s="22"/>
      <c r="K399" s="27">
        <v>45831</v>
      </c>
      <c r="L399" s="27">
        <v>45831</v>
      </c>
      <c r="M399" s="69" t="s">
        <v>152</v>
      </c>
      <c r="N399" s="24"/>
    </row>
    <row r="400" spans="2:14" ht="17.399999999999999" x14ac:dyDescent="0.45">
      <c r="B400" s="35"/>
      <c r="C400" s="19"/>
      <c r="D400" s="24"/>
      <c r="E400" s="24"/>
      <c r="F400" s="24"/>
      <c r="G400" s="24"/>
      <c r="I400" s="26">
        <v>1</v>
      </c>
      <c r="J400" s="22"/>
      <c r="K400" s="27">
        <v>45883</v>
      </c>
      <c r="L400" s="27">
        <v>45883</v>
      </c>
      <c r="M400" s="69" t="s">
        <v>175</v>
      </c>
      <c r="N400" s="24"/>
    </row>
    <row r="401" spans="2:14" ht="17.399999999999999" x14ac:dyDescent="0.45">
      <c r="B401" s="35"/>
      <c r="C401" s="19"/>
      <c r="D401" s="24"/>
      <c r="E401" s="24"/>
      <c r="F401" s="24"/>
      <c r="G401" s="24"/>
      <c r="I401" s="26">
        <v>0.5</v>
      </c>
      <c r="J401" s="22" t="s">
        <v>9</v>
      </c>
      <c r="K401" s="27">
        <v>45917</v>
      </c>
      <c r="L401" s="27">
        <v>45917</v>
      </c>
      <c r="M401" s="69" t="s">
        <v>196</v>
      </c>
      <c r="N401" s="24"/>
    </row>
    <row r="402" spans="2:14" ht="17.399999999999999" x14ac:dyDescent="0.45">
      <c r="B402" s="35"/>
      <c r="C402" s="19"/>
      <c r="D402" s="24"/>
      <c r="E402" s="24"/>
      <c r="F402" s="24"/>
      <c r="G402" s="24"/>
      <c r="I402" s="26">
        <v>0.5</v>
      </c>
      <c r="J402" s="22" t="s">
        <v>9</v>
      </c>
      <c r="K402" s="27">
        <v>45950</v>
      </c>
      <c r="L402" s="27">
        <v>45950</v>
      </c>
      <c r="M402" s="69" t="s">
        <v>225</v>
      </c>
      <c r="N402" s="24"/>
    </row>
    <row r="403" spans="2:14" ht="17.399999999999999" x14ac:dyDescent="0.45">
      <c r="B403" s="35"/>
      <c r="C403" s="19"/>
      <c r="D403" s="24"/>
      <c r="E403" s="24"/>
      <c r="F403" s="24"/>
      <c r="G403" s="24"/>
      <c r="I403" s="26">
        <v>0.5</v>
      </c>
      <c r="J403" s="22" t="s">
        <v>9</v>
      </c>
      <c r="K403" s="27">
        <v>45982</v>
      </c>
      <c r="L403" s="27">
        <v>45982</v>
      </c>
      <c r="M403" s="24"/>
      <c r="N403" s="24"/>
    </row>
    <row r="404" spans="2:14" ht="17.399999999999999" x14ac:dyDescent="0.45">
      <c r="B404" s="35"/>
      <c r="C404" s="19"/>
      <c r="D404" s="24"/>
      <c r="E404" s="24"/>
      <c r="F404" s="24"/>
      <c r="G404" s="24"/>
      <c r="I404" s="26">
        <v>0.5</v>
      </c>
      <c r="J404" s="22" t="s">
        <v>9</v>
      </c>
      <c r="K404" s="27">
        <v>46013</v>
      </c>
      <c r="L404" s="27">
        <v>46013</v>
      </c>
      <c r="M404" s="24"/>
      <c r="N404" s="24"/>
    </row>
    <row r="405" spans="2:14" ht="17.399999999999999" x14ac:dyDescent="0.45">
      <c r="B405" s="35"/>
      <c r="C405" s="19"/>
      <c r="D405" s="24"/>
      <c r="E405" s="24"/>
      <c r="F405" s="24"/>
      <c r="G405" s="24"/>
      <c r="I405" s="26">
        <v>0.5</v>
      </c>
      <c r="J405" s="22" t="s">
        <v>9</v>
      </c>
      <c r="K405" s="27">
        <v>46015</v>
      </c>
      <c r="L405" s="27">
        <v>46015</v>
      </c>
      <c r="M405" s="24"/>
      <c r="N405" s="24"/>
    </row>
    <row r="406" spans="2:14" ht="17.399999999999999" x14ac:dyDescent="0.45">
      <c r="B406" s="35"/>
      <c r="C406" s="19"/>
      <c r="D406" s="24"/>
      <c r="E406" s="24"/>
      <c r="F406" s="24"/>
      <c r="G406" s="24"/>
      <c r="I406" s="26">
        <v>0.5</v>
      </c>
      <c r="J406" s="22" t="s">
        <v>9</v>
      </c>
      <c r="K406" s="27">
        <v>46022</v>
      </c>
      <c r="L406" s="27">
        <v>46022</v>
      </c>
      <c r="M406" s="24"/>
      <c r="N406" s="24"/>
    </row>
    <row r="407" spans="2:14" ht="17.399999999999999" x14ac:dyDescent="0.45">
      <c r="B407" s="35"/>
      <c r="C407" s="19"/>
      <c r="D407" s="24"/>
      <c r="E407" s="24"/>
      <c r="F407" s="24"/>
      <c r="G407" s="24"/>
      <c r="I407" s="26"/>
      <c r="J407" s="22"/>
      <c r="K407" s="24"/>
      <c r="L407" s="24"/>
      <c r="M407" s="24"/>
      <c r="N407" s="24"/>
    </row>
    <row r="408" spans="2:14" ht="17.399999999999999" x14ac:dyDescent="0.45">
      <c r="B408" s="35"/>
      <c r="C408" s="19"/>
      <c r="D408" s="24"/>
      <c r="E408" s="24"/>
      <c r="F408" s="24"/>
      <c r="G408" s="24"/>
      <c r="I408" s="26"/>
      <c r="J408" s="22"/>
      <c r="K408" s="24"/>
      <c r="L408" s="24"/>
      <c r="M408" s="24"/>
      <c r="N408" s="24"/>
    </row>
    <row r="409" spans="2:14" ht="18" thickBot="1" x14ac:dyDescent="0.5">
      <c r="B409" s="35"/>
      <c r="C409" s="19"/>
      <c r="D409" s="24"/>
      <c r="E409" s="24"/>
      <c r="F409" s="24"/>
      <c r="G409" s="24"/>
      <c r="I409" s="28"/>
      <c r="J409" s="22"/>
      <c r="K409" s="29"/>
      <c r="L409" s="29"/>
      <c r="M409" s="29"/>
      <c r="N409" s="29"/>
    </row>
    <row r="410" spans="2:14" ht="21.6" thickBot="1" x14ac:dyDescent="0.55000000000000004">
      <c r="B410" s="35"/>
      <c r="C410" s="19"/>
      <c r="D410" s="24"/>
      <c r="E410" s="36"/>
      <c r="F410" s="36"/>
      <c r="G410" s="36"/>
      <c r="I410" s="15">
        <f>SUM(I398:I409)</f>
        <v>6</v>
      </c>
      <c r="J410" s="93" t="str">
        <f>IF(I410&gt;=6,"YA NO PUEDE SOLICITAR DIAS ADMINISTRATIVOS","PUEDE SOLICITAR DIAS ADMINISTRATIVOS")</f>
        <v>YA NO PUEDE SOLICITAR DIAS ADMINISTRATIVOS</v>
      </c>
      <c r="K410" s="94"/>
      <c r="L410" s="94"/>
      <c r="M410" s="94"/>
      <c r="N410" s="95"/>
    </row>
    <row r="411" spans="2:14" ht="21.6" thickBot="1" x14ac:dyDescent="0.55000000000000004">
      <c r="B411" s="35"/>
      <c r="C411" s="19"/>
      <c r="D411" s="24"/>
      <c r="E411" s="36"/>
      <c r="F411" s="36"/>
      <c r="G411" s="36"/>
      <c r="I411" s="17">
        <f>6-I410</f>
        <v>0</v>
      </c>
      <c r="J411" s="93" t="str">
        <f>IF(I410&gt;6,"EXISTE UN ERROR","OK")</f>
        <v>OK</v>
      </c>
      <c r="K411" s="94"/>
      <c r="L411" s="94"/>
      <c r="M411" s="94"/>
      <c r="N411" s="95"/>
    </row>
    <row r="412" spans="2:14" ht="18" thickBot="1" x14ac:dyDescent="0.5">
      <c r="B412" s="35"/>
      <c r="C412" s="19"/>
      <c r="D412" s="24"/>
      <c r="E412" s="36"/>
      <c r="F412" s="36"/>
      <c r="G412" s="36"/>
      <c r="I412" s="1"/>
    </row>
    <row r="413" spans="2:14" ht="19.8" thickBot="1" x14ac:dyDescent="0.5">
      <c r="B413" s="35"/>
      <c r="C413" s="19"/>
      <c r="D413" s="24"/>
      <c r="E413" s="36"/>
      <c r="F413" s="36"/>
      <c r="G413" s="36"/>
      <c r="I413" s="12" t="s">
        <v>3</v>
      </c>
      <c r="J413" s="13"/>
      <c r="K413" s="13" t="s">
        <v>5</v>
      </c>
      <c r="L413" s="13" t="s">
        <v>6</v>
      </c>
      <c r="M413" s="13" t="s">
        <v>7</v>
      </c>
      <c r="N413" s="14" t="s">
        <v>8</v>
      </c>
    </row>
    <row r="414" spans="2:14" ht="17.399999999999999" x14ac:dyDescent="0.45">
      <c r="B414" s="35"/>
      <c r="C414" s="19"/>
      <c r="D414" s="24"/>
      <c r="E414" s="36"/>
      <c r="F414" s="36"/>
      <c r="G414" s="36"/>
      <c r="I414" s="21"/>
      <c r="J414" s="30"/>
      <c r="K414" s="30"/>
      <c r="L414" s="30"/>
      <c r="M414" s="30"/>
      <c r="N414" s="30"/>
    </row>
    <row r="415" spans="2:14" ht="17.399999999999999" x14ac:dyDescent="0.45">
      <c r="B415" s="35"/>
      <c r="C415" s="19"/>
      <c r="D415" s="24"/>
      <c r="E415" s="36"/>
      <c r="F415" s="36"/>
      <c r="G415" s="36"/>
      <c r="I415" s="26"/>
      <c r="J415" s="30"/>
      <c r="K415" s="36"/>
      <c r="L415" s="36"/>
      <c r="M415" s="36"/>
      <c r="N415" s="36"/>
    </row>
    <row r="416" spans="2:14" ht="17.399999999999999" x14ac:dyDescent="0.45">
      <c r="B416" s="35"/>
      <c r="C416" s="19"/>
      <c r="D416" s="24"/>
      <c r="E416" s="36"/>
      <c r="F416" s="36"/>
      <c r="G416" s="36"/>
      <c r="I416" s="26"/>
      <c r="J416" s="30"/>
      <c r="K416" s="36"/>
      <c r="L416" s="36"/>
      <c r="M416" s="36"/>
      <c r="N416" s="36"/>
    </row>
    <row r="417" spans="2:14" ht="17.399999999999999" x14ac:dyDescent="0.45">
      <c r="B417" s="35"/>
      <c r="C417" s="19"/>
      <c r="D417" s="24"/>
      <c r="E417" s="36"/>
      <c r="F417" s="36"/>
      <c r="G417" s="36"/>
      <c r="I417" s="26"/>
      <c r="J417" s="30"/>
      <c r="K417" s="36"/>
      <c r="L417" s="36"/>
      <c r="M417" s="36"/>
      <c r="N417" s="36"/>
    </row>
    <row r="418" spans="2:14" ht="18" thickBot="1" x14ac:dyDescent="0.5">
      <c r="B418" s="35"/>
      <c r="C418" s="19"/>
      <c r="D418" s="24"/>
      <c r="E418" s="36"/>
      <c r="F418" s="36"/>
      <c r="G418" s="36"/>
      <c r="I418" s="26"/>
      <c r="J418" s="30"/>
      <c r="K418" s="36"/>
      <c r="L418" s="36"/>
      <c r="M418" s="36"/>
      <c r="N418" s="36"/>
    </row>
    <row r="419" spans="2:14" ht="21.6" thickBot="1" x14ac:dyDescent="0.55000000000000004">
      <c r="B419" s="35"/>
      <c r="C419" s="19"/>
      <c r="D419" s="24"/>
      <c r="E419" s="36"/>
      <c r="F419" s="36"/>
      <c r="G419" s="36"/>
      <c r="I419" s="15">
        <f>SUM(I414:I418)</f>
        <v>0</v>
      </c>
      <c r="J419" s="93" t="str">
        <f>IF(I419&gt;=5,"YA NO PUEDE SOLICITAR DIAS CAPACITACION","PUEDE SOLICITAR DIAS CAPACITACION")</f>
        <v>PUEDE SOLICITAR DIAS CAPACITACION</v>
      </c>
      <c r="K419" s="94"/>
      <c r="L419" s="94"/>
      <c r="M419" s="94"/>
      <c r="N419" s="95"/>
    </row>
    <row r="420" spans="2:14" ht="21.6" thickBot="1" x14ac:dyDescent="0.55000000000000004">
      <c r="B420" s="35"/>
      <c r="C420" s="19"/>
      <c r="D420" s="24"/>
      <c r="E420" s="36"/>
      <c r="F420" s="36"/>
      <c r="G420" s="36"/>
      <c r="I420" s="17">
        <f>5-I419</f>
        <v>5</v>
      </c>
      <c r="J420" s="93" t="str">
        <f>IF(I419&gt;5,"EXISTE UN ERROR","OK")</f>
        <v>OK</v>
      </c>
      <c r="K420" s="94"/>
      <c r="L420" s="94"/>
      <c r="M420" s="94"/>
      <c r="N420" s="95"/>
    </row>
    <row r="421" spans="2:14" ht="17.399999999999999" x14ac:dyDescent="0.45">
      <c r="B421" s="35"/>
      <c r="C421" s="19"/>
      <c r="D421" s="24"/>
      <c r="E421" s="36"/>
      <c r="F421" s="36"/>
      <c r="G421" s="36"/>
    </row>
    <row r="422" spans="2:14" ht="17.399999999999999" x14ac:dyDescent="0.45">
      <c r="B422" s="35"/>
      <c r="C422" s="19"/>
      <c r="D422" s="24"/>
      <c r="E422" s="36"/>
      <c r="F422" s="36"/>
      <c r="G422" s="36"/>
    </row>
    <row r="423" spans="2:14" ht="18" thickBot="1" x14ac:dyDescent="0.5">
      <c r="B423" s="86">
        <v>12</v>
      </c>
      <c r="C423" s="20"/>
      <c r="D423" s="29"/>
      <c r="E423" s="37"/>
      <c r="F423" s="37"/>
      <c r="G423" s="37"/>
    </row>
    <row r="424" spans="2:14" ht="21.6" thickBot="1" x14ac:dyDescent="0.55000000000000004">
      <c r="B424" s="8">
        <f>+E398-F398</f>
        <v>3</v>
      </c>
      <c r="C424" s="87" t="str">
        <f>IF(E398&lt;=F398,"YA NO TIENE FERIADOS","PUEDE SOLICITAR DIAS FERIADOS")</f>
        <v>PUEDE SOLICITAR DIAS FERIADOS</v>
      </c>
      <c r="D424" s="88"/>
      <c r="E424" s="88"/>
      <c r="F424" s="88"/>
      <c r="G424" s="89"/>
    </row>
    <row r="425" spans="2:14" ht="19.2" thickBot="1" x14ac:dyDescent="0.5">
      <c r="C425" s="90" t="str">
        <f>IF(F398&gt;E398,"EXISTE UN ERROR","OK")</f>
        <v>OK</v>
      </c>
      <c r="D425" s="91"/>
      <c r="E425" s="91"/>
      <c r="F425" s="91"/>
      <c r="G425" s="92"/>
    </row>
    <row r="428" spans="2:14" ht="19.2" thickBot="1" x14ac:dyDescent="0.5">
      <c r="B428" s="16" t="s">
        <v>21</v>
      </c>
      <c r="I428" s="16" t="s">
        <v>21</v>
      </c>
    </row>
    <row r="429" spans="2:14" ht="18.600000000000001" thickBot="1" x14ac:dyDescent="0.4">
      <c r="B429" s="5" t="s">
        <v>0</v>
      </c>
      <c r="C429" s="5" t="s">
        <v>1</v>
      </c>
      <c r="D429" s="5" t="s">
        <v>98</v>
      </c>
      <c r="E429" s="5" t="s">
        <v>12</v>
      </c>
      <c r="F429" s="6" t="s">
        <v>2</v>
      </c>
      <c r="G429" s="6" t="s">
        <v>7</v>
      </c>
      <c r="I429" s="2" t="s">
        <v>3</v>
      </c>
      <c r="J429" s="3" t="s">
        <v>4</v>
      </c>
      <c r="K429" s="3" t="s">
        <v>5</v>
      </c>
      <c r="L429" s="3" t="s">
        <v>6</v>
      </c>
      <c r="M429" s="3" t="s">
        <v>7</v>
      </c>
      <c r="N429" s="4" t="s">
        <v>8</v>
      </c>
    </row>
    <row r="430" spans="2:14" ht="17.399999999999999" x14ac:dyDescent="0.45">
      <c r="B430" s="9">
        <v>15</v>
      </c>
      <c r="C430" s="9">
        <v>6</v>
      </c>
      <c r="D430" s="9">
        <v>0</v>
      </c>
      <c r="E430" s="11">
        <f>+B430+C430+D430</f>
        <v>21</v>
      </c>
      <c r="F430" s="11">
        <f>SUM(B431:B455)+SUM(D431:D455)</f>
        <v>11</v>
      </c>
      <c r="G430" s="19"/>
      <c r="I430" s="21">
        <v>0.5</v>
      </c>
      <c r="J430" s="22" t="s">
        <v>10</v>
      </c>
      <c r="K430" s="23">
        <v>45677</v>
      </c>
      <c r="L430" s="23">
        <v>45677</v>
      </c>
      <c r="M430" s="69" t="s">
        <v>104</v>
      </c>
      <c r="N430" s="25"/>
    </row>
    <row r="431" spans="2:14" ht="17.399999999999999" x14ac:dyDescent="0.45">
      <c r="B431" s="35">
        <v>10</v>
      </c>
      <c r="C431" s="19"/>
      <c r="D431" s="24"/>
      <c r="E431" s="27">
        <v>45691</v>
      </c>
      <c r="F431" s="27">
        <v>45702</v>
      </c>
      <c r="G431" s="69" t="s">
        <v>119</v>
      </c>
      <c r="I431" s="26">
        <v>0.5</v>
      </c>
      <c r="J431" s="22" t="s">
        <v>10</v>
      </c>
      <c r="K431" s="27">
        <v>45707</v>
      </c>
      <c r="L431" s="27">
        <v>45707</v>
      </c>
      <c r="M431" s="69" t="s">
        <v>116</v>
      </c>
      <c r="N431" s="24"/>
    </row>
    <row r="432" spans="2:14" ht="17.399999999999999" x14ac:dyDescent="0.45">
      <c r="B432" s="35">
        <v>1</v>
      </c>
      <c r="C432" s="19"/>
      <c r="D432" s="24"/>
      <c r="E432" s="27">
        <v>45908</v>
      </c>
      <c r="F432" s="27">
        <v>45908</v>
      </c>
      <c r="G432" s="69" t="s">
        <v>193</v>
      </c>
      <c r="I432" s="26">
        <v>0.5</v>
      </c>
      <c r="J432" s="22" t="s">
        <v>10</v>
      </c>
      <c r="K432" s="27">
        <v>45770</v>
      </c>
      <c r="L432" s="27">
        <v>45770</v>
      </c>
      <c r="M432" s="69" t="s">
        <v>134</v>
      </c>
      <c r="N432" s="24"/>
    </row>
    <row r="433" spans="2:14" ht="17.399999999999999" x14ac:dyDescent="0.45">
      <c r="B433" s="35"/>
      <c r="C433" s="19"/>
      <c r="D433" s="24"/>
      <c r="E433" s="27"/>
      <c r="F433" s="27"/>
      <c r="G433" s="24"/>
      <c r="I433" s="26">
        <v>0.5</v>
      </c>
      <c r="J433" s="22" t="s">
        <v>10</v>
      </c>
      <c r="K433" s="27">
        <v>45797</v>
      </c>
      <c r="L433" s="27">
        <v>45797</v>
      </c>
      <c r="M433" s="71" t="s">
        <v>147</v>
      </c>
      <c r="N433" s="24"/>
    </row>
    <row r="434" spans="2:14" ht="17.399999999999999" x14ac:dyDescent="0.45">
      <c r="B434" s="35"/>
      <c r="C434" s="19"/>
      <c r="D434" s="24"/>
      <c r="E434" s="24"/>
      <c r="F434" s="24"/>
      <c r="G434" s="24"/>
      <c r="I434" s="26">
        <v>0.5</v>
      </c>
      <c r="J434" s="22" t="s">
        <v>10</v>
      </c>
      <c r="K434" s="27">
        <v>45819</v>
      </c>
      <c r="L434" s="27">
        <v>45819</v>
      </c>
      <c r="M434" s="69" t="s">
        <v>151</v>
      </c>
      <c r="N434" s="24"/>
    </row>
    <row r="435" spans="2:14" ht="17.399999999999999" x14ac:dyDescent="0.45">
      <c r="B435" s="35"/>
      <c r="C435" s="19"/>
      <c r="D435" s="24"/>
      <c r="E435" s="24"/>
      <c r="F435" s="24"/>
      <c r="G435" s="24"/>
      <c r="I435" s="26">
        <v>0.5</v>
      </c>
      <c r="J435" s="22" t="s">
        <v>10</v>
      </c>
      <c r="K435" s="27">
        <v>45852</v>
      </c>
      <c r="L435" s="27">
        <v>45852</v>
      </c>
      <c r="M435" s="70" t="s">
        <v>164</v>
      </c>
      <c r="N435" s="24"/>
    </row>
    <row r="436" spans="2:14" ht="17.399999999999999" x14ac:dyDescent="0.45">
      <c r="B436" s="35"/>
      <c r="C436" s="19"/>
      <c r="D436" s="24"/>
      <c r="E436" s="24"/>
      <c r="F436" s="24"/>
      <c r="G436" s="24"/>
      <c r="I436" s="74"/>
      <c r="J436" s="22" t="s">
        <v>10</v>
      </c>
      <c r="K436" s="27">
        <v>45889</v>
      </c>
      <c r="L436" s="27">
        <v>45889</v>
      </c>
      <c r="M436" s="69" t="s">
        <v>174</v>
      </c>
      <c r="N436" s="81" t="s">
        <v>192</v>
      </c>
    </row>
    <row r="437" spans="2:14" ht="17.399999999999999" x14ac:dyDescent="0.45">
      <c r="B437" s="35"/>
      <c r="C437" s="19"/>
      <c r="D437" s="24"/>
      <c r="E437" s="24"/>
      <c r="F437" s="24"/>
      <c r="G437" s="24"/>
      <c r="I437" s="26">
        <v>0.5</v>
      </c>
      <c r="J437" s="22" t="s">
        <v>10</v>
      </c>
      <c r="K437" s="27">
        <v>45929</v>
      </c>
      <c r="L437" s="27">
        <v>45929</v>
      </c>
      <c r="M437" s="69" t="s">
        <v>223</v>
      </c>
      <c r="N437" s="24"/>
    </row>
    <row r="438" spans="2:14" ht="17.399999999999999" x14ac:dyDescent="0.45">
      <c r="B438" s="35"/>
      <c r="C438" s="19"/>
      <c r="D438" s="24"/>
      <c r="E438" s="24"/>
      <c r="F438" s="24"/>
      <c r="G438" s="24"/>
      <c r="I438" s="26">
        <v>1</v>
      </c>
      <c r="J438" s="22"/>
      <c r="K438" s="27">
        <v>45987</v>
      </c>
      <c r="L438" s="27">
        <v>45987</v>
      </c>
      <c r="M438" s="24"/>
      <c r="N438" s="24"/>
    </row>
    <row r="439" spans="2:14" ht="17.399999999999999" x14ac:dyDescent="0.45">
      <c r="B439" s="35"/>
      <c r="C439" s="19"/>
      <c r="D439" s="24"/>
      <c r="E439" s="24"/>
      <c r="F439" s="24"/>
      <c r="G439" s="24"/>
      <c r="I439" s="26">
        <v>1</v>
      </c>
      <c r="J439" s="22"/>
      <c r="K439" s="27">
        <v>46017</v>
      </c>
      <c r="L439" s="27">
        <v>46017</v>
      </c>
      <c r="M439" s="24"/>
      <c r="N439" s="24"/>
    </row>
    <row r="440" spans="2:14" ht="17.399999999999999" x14ac:dyDescent="0.45">
      <c r="B440" s="35"/>
      <c r="C440" s="19"/>
      <c r="D440" s="24"/>
      <c r="E440" s="24"/>
      <c r="F440" s="24"/>
      <c r="G440" s="24"/>
      <c r="I440" s="26"/>
      <c r="J440" s="22"/>
      <c r="K440" s="24"/>
      <c r="L440" s="24"/>
      <c r="M440" s="24"/>
      <c r="N440" s="24"/>
    </row>
    <row r="441" spans="2:14" ht="18" thickBot="1" x14ac:dyDescent="0.5">
      <c r="B441" s="35"/>
      <c r="C441" s="19"/>
      <c r="D441" s="24"/>
      <c r="E441" s="24"/>
      <c r="F441" s="24"/>
      <c r="G441" s="24"/>
      <c r="I441" s="28"/>
      <c r="J441" s="22"/>
      <c r="K441" s="29"/>
      <c r="L441" s="29"/>
      <c r="M441" s="29"/>
      <c r="N441" s="29"/>
    </row>
    <row r="442" spans="2:14" ht="21.6" thickBot="1" x14ac:dyDescent="0.55000000000000004">
      <c r="B442" s="35"/>
      <c r="C442" s="19"/>
      <c r="D442" s="24"/>
      <c r="E442" s="36"/>
      <c r="F442" s="36"/>
      <c r="G442" s="36"/>
      <c r="I442" s="15">
        <f>SUM(I430:I441)</f>
        <v>5.5</v>
      </c>
      <c r="J442" s="93" t="str">
        <f>IF(I442&gt;=6,"YA NO PUEDE SOLICITAR DIAS ADMINISTRATIVOS","PUEDE SOLICITAR DIAS ADMINISTRATIVOS")</f>
        <v>PUEDE SOLICITAR DIAS ADMINISTRATIVOS</v>
      </c>
      <c r="K442" s="94"/>
      <c r="L442" s="94"/>
      <c r="M442" s="94"/>
      <c r="N442" s="95"/>
    </row>
    <row r="443" spans="2:14" ht="21.6" thickBot="1" x14ac:dyDescent="0.55000000000000004">
      <c r="B443" s="35"/>
      <c r="C443" s="19"/>
      <c r="D443" s="24"/>
      <c r="E443" s="36"/>
      <c r="F443" s="36"/>
      <c r="G443" s="36"/>
      <c r="I443" s="17">
        <f>6-I442</f>
        <v>0.5</v>
      </c>
      <c r="J443" s="93" t="str">
        <f>IF(I442&gt;6,"EXISTE UN ERROR","OK")</f>
        <v>OK</v>
      </c>
      <c r="K443" s="94"/>
      <c r="L443" s="94"/>
      <c r="M443" s="94"/>
      <c r="N443" s="95"/>
    </row>
    <row r="444" spans="2:14" ht="18" thickBot="1" x14ac:dyDescent="0.5">
      <c r="B444" s="35"/>
      <c r="C444" s="19"/>
      <c r="D444" s="24"/>
      <c r="E444" s="36"/>
      <c r="F444" s="36"/>
      <c r="G444" s="36"/>
      <c r="I444" s="1"/>
    </row>
    <row r="445" spans="2:14" ht="19.8" thickBot="1" x14ac:dyDescent="0.5">
      <c r="B445" s="35"/>
      <c r="C445" s="19"/>
      <c r="D445" s="24"/>
      <c r="E445" s="36"/>
      <c r="F445" s="36"/>
      <c r="G445" s="36"/>
      <c r="I445" s="12" t="s">
        <v>3</v>
      </c>
      <c r="J445" s="13"/>
      <c r="K445" s="13" t="s">
        <v>5</v>
      </c>
      <c r="L445" s="13" t="s">
        <v>6</v>
      </c>
      <c r="M445" s="13" t="s">
        <v>7</v>
      </c>
      <c r="N445" s="14" t="s">
        <v>8</v>
      </c>
    </row>
    <row r="446" spans="2:14" ht="17.399999999999999" x14ac:dyDescent="0.45">
      <c r="B446" s="35"/>
      <c r="C446" s="19"/>
      <c r="D446" s="24"/>
      <c r="E446" s="36"/>
      <c r="F446" s="36"/>
      <c r="G446" s="36"/>
      <c r="I446" s="21"/>
      <c r="J446" s="30"/>
      <c r="K446" s="31"/>
      <c r="L446" s="31"/>
      <c r="M446" s="32"/>
      <c r="N446" s="32"/>
    </row>
    <row r="447" spans="2:14" ht="17.399999999999999" x14ac:dyDescent="0.45">
      <c r="B447" s="35"/>
      <c r="C447" s="19"/>
      <c r="D447" s="24"/>
      <c r="E447" s="36"/>
      <c r="F447" s="36"/>
      <c r="G447" s="36"/>
      <c r="I447" s="26"/>
      <c r="J447" s="30"/>
      <c r="K447" s="34"/>
      <c r="L447" s="34"/>
      <c r="M447" s="34"/>
      <c r="N447" s="34"/>
    </row>
    <row r="448" spans="2:14" ht="17.399999999999999" x14ac:dyDescent="0.45">
      <c r="B448" s="35"/>
      <c r="C448" s="19"/>
      <c r="D448" s="24"/>
      <c r="E448" s="36"/>
      <c r="F448" s="36"/>
      <c r="G448" s="36"/>
      <c r="I448" s="26"/>
      <c r="J448" s="30"/>
      <c r="K448" s="34"/>
      <c r="L448" s="34"/>
      <c r="M448" s="34"/>
      <c r="N448" s="34"/>
    </row>
    <row r="449" spans="2:14" ht="17.399999999999999" x14ac:dyDescent="0.45">
      <c r="B449" s="35"/>
      <c r="C449" s="19"/>
      <c r="D449" s="24"/>
      <c r="E449" s="36"/>
      <c r="F449" s="36"/>
      <c r="G449" s="36"/>
      <c r="I449" s="26"/>
      <c r="J449" s="30"/>
      <c r="K449" s="34"/>
      <c r="L449" s="34"/>
      <c r="M449" s="34"/>
      <c r="N449" s="34"/>
    </row>
    <row r="450" spans="2:14" ht="18" thickBot="1" x14ac:dyDescent="0.5">
      <c r="B450" s="35"/>
      <c r="C450" s="19"/>
      <c r="D450" s="24"/>
      <c r="E450" s="36"/>
      <c r="F450" s="36"/>
      <c r="G450" s="36"/>
      <c r="I450" s="26"/>
      <c r="J450" s="30"/>
      <c r="K450" s="34"/>
      <c r="L450" s="34"/>
      <c r="M450" s="34"/>
      <c r="N450" s="34"/>
    </row>
    <row r="451" spans="2:14" ht="21.6" thickBot="1" x14ac:dyDescent="0.55000000000000004">
      <c r="B451" s="35"/>
      <c r="C451" s="19"/>
      <c r="D451" s="24"/>
      <c r="E451" s="36"/>
      <c r="F451" s="36"/>
      <c r="G451" s="36"/>
      <c r="I451" s="15">
        <f>SUM(I446:I450)</f>
        <v>0</v>
      </c>
      <c r="J451" s="93" t="str">
        <f>IF(I451&gt;=5,"YA NO PUEDE SOLICITAR DIAS CAPACITACION","PUEDE SOLICITAR DIAS CAPACITACION")</f>
        <v>PUEDE SOLICITAR DIAS CAPACITACION</v>
      </c>
      <c r="K451" s="94"/>
      <c r="L451" s="94"/>
      <c r="M451" s="94"/>
      <c r="N451" s="95"/>
    </row>
    <row r="452" spans="2:14" ht="21.6" thickBot="1" x14ac:dyDescent="0.55000000000000004">
      <c r="B452" s="35"/>
      <c r="C452" s="19"/>
      <c r="D452" s="24"/>
      <c r="E452" s="36"/>
      <c r="F452" s="36"/>
      <c r="G452" s="36"/>
      <c r="I452" s="17">
        <f>5-I451</f>
        <v>5</v>
      </c>
      <c r="J452" s="93" t="str">
        <f>IF(I451&gt;5,"EXISTE UN ERROR","OK")</f>
        <v>OK</v>
      </c>
      <c r="K452" s="94"/>
      <c r="L452" s="94"/>
      <c r="M452" s="94"/>
      <c r="N452" s="95"/>
    </row>
    <row r="453" spans="2:14" ht="17.399999999999999" x14ac:dyDescent="0.45">
      <c r="B453" s="35"/>
      <c r="C453" s="19"/>
      <c r="D453" s="24"/>
      <c r="E453" s="36"/>
      <c r="F453" s="36"/>
      <c r="G453" s="36"/>
    </row>
    <row r="454" spans="2:14" ht="17.399999999999999" x14ac:dyDescent="0.45">
      <c r="B454" s="35"/>
      <c r="C454" s="19"/>
      <c r="D454" s="24"/>
      <c r="E454" s="36"/>
      <c r="F454" s="36"/>
      <c r="G454" s="36"/>
    </row>
    <row r="455" spans="2:14" ht="18" thickBot="1" x14ac:dyDescent="0.5">
      <c r="B455" s="35"/>
      <c r="C455" s="41"/>
      <c r="D455" s="42"/>
      <c r="E455" s="37"/>
      <c r="F455" s="37"/>
      <c r="G455" s="37"/>
    </row>
    <row r="456" spans="2:14" ht="21.6" thickBot="1" x14ac:dyDescent="0.55000000000000004">
      <c r="B456" s="85">
        <f>+E430-F430</f>
        <v>10</v>
      </c>
      <c r="C456" s="87" t="str">
        <f>IF(E430&lt;=F430,"YA NO TIENE FERIADOS","PUEDE SOLICITAR DIAS FERIADOS")</f>
        <v>PUEDE SOLICITAR DIAS FERIADOS</v>
      </c>
      <c r="D456" s="88"/>
      <c r="E456" s="88"/>
      <c r="F456" s="88"/>
      <c r="G456" s="89"/>
    </row>
    <row r="457" spans="2:14" ht="19.2" thickBot="1" x14ac:dyDescent="0.5">
      <c r="C457" s="90" t="str">
        <f>IF(F430&gt;E430,"EXISTE UN ERROR","OK")</f>
        <v>OK</v>
      </c>
      <c r="D457" s="91"/>
      <c r="E457" s="91"/>
      <c r="F457" s="91"/>
      <c r="G457" s="92"/>
    </row>
    <row r="459" spans="2:14" ht="19.2" thickBot="1" x14ac:dyDescent="0.5">
      <c r="B459" s="16" t="s">
        <v>22</v>
      </c>
      <c r="I459" s="16" t="s">
        <v>22</v>
      </c>
    </row>
    <row r="460" spans="2:14" ht="18.600000000000001" thickBot="1" x14ac:dyDescent="0.4">
      <c r="B460" s="5" t="s">
        <v>0</v>
      </c>
      <c r="C460" s="5" t="s">
        <v>1</v>
      </c>
      <c r="D460" s="5" t="s">
        <v>98</v>
      </c>
      <c r="E460" s="5" t="s">
        <v>12</v>
      </c>
      <c r="F460" s="6" t="s">
        <v>2</v>
      </c>
      <c r="G460" s="6" t="s">
        <v>7</v>
      </c>
      <c r="I460" s="2" t="s">
        <v>3</v>
      </c>
      <c r="J460" s="3" t="s">
        <v>4</v>
      </c>
      <c r="K460" s="3" t="s">
        <v>5</v>
      </c>
      <c r="L460" s="3" t="s">
        <v>6</v>
      </c>
      <c r="M460" s="3" t="s">
        <v>7</v>
      </c>
      <c r="N460" s="4" t="s">
        <v>8</v>
      </c>
    </row>
    <row r="461" spans="2:14" ht="17.399999999999999" x14ac:dyDescent="0.45">
      <c r="B461" s="9">
        <v>20</v>
      </c>
      <c r="C461" s="10">
        <v>1</v>
      </c>
      <c r="D461" s="9">
        <v>0</v>
      </c>
      <c r="E461" s="11">
        <f>+B461+C461+D461</f>
        <v>21</v>
      </c>
      <c r="F461" s="11">
        <f>SUM(B462:B486)+SUM(D462:D486)</f>
        <v>21</v>
      </c>
      <c r="G461" s="19"/>
      <c r="I461" s="21">
        <v>0.5</v>
      </c>
      <c r="J461" s="22" t="s">
        <v>10</v>
      </c>
      <c r="K461" s="31">
        <v>45783</v>
      </c>
      <c r="L461" s="31">
        <v>45783</v>
      </c>
      <c r="M461" s="69" t="s">
        <v>136</v>
      </c>
      <c r="N461" s="32"/>
    </row>
    <row r="462" spans="2:14" ht="17.399999999999999" x14ac:dyDescent="0.45">
      <c r="B462" s="35">
        <v>1</v>
      </c>
      <c r="C462" s="19"/>
      <c r="D462" s="24"/>
      <c r="E462" s="27">
        <v>45659</v>
      </c>
      <c r="F462" s="27">
        <v>45659</v>
      </c>
      <c r="G462" s="69" t="s">
        <v>105</v>
      </c>
      <c r="I462" s="26">
        <v>0.5</v>
      </c>
      <c r="J462" s="22" t="s">
        <v>10</v>
      </c>
      <c r="K462" s="33">
        <v>45799</v>
      </c>
      <c r="L462" s="33">
        <v>45799</v>
      </c>
      <c r="M462" s="71" t="s">
        <v>147</v>
      </c>
      <c r="N462" s="34"/>
    </row>
    <row r="463" spans="2:14" ht="17.399999999999999" x14ac:dyDescent="0.45">
      <c r="B463" s="35">
        <v>8</v>
      </c>
      <c r="C463" s="19"/>
      <c r="D463" s="24"/>
      <c r="E463" s="27">
        <v>45677</v>
      </c>
      <c r="F463" s="27">
        <v>45686</v>
      </c>
      <c r="G463" s="69" t="s">
        <v>102</v>
      </c>
      <c r="I463" s="26">
        <v>0.5</v>
      </c>
      <c r="J463" s="22" t="s">
        <v>9</v>
      </c>
      <c r="K463" s="33">
        <v>45923</v>
      </c>
      <c r="L463" s="33">
        <v>45923</v>
      </c>
      <c r="M463" s="69" t="s">
        <v>199</v>
      </c>
      <c r="N463" s="34"/>
    </row>
    <row r="464" spans="2:14" ht="17.399999999999999" x14ac:dyDescent="0.45">
      <c r="B464" s="35">
        <v>5</v>
      </c>
      <c r="C464" s="19"/>
      <c r="D464" s="24"/>
      <c r="E464" s="27">
        <v>45698</v>
      </c>
      <c r="F464" s="27">
        <v>45702</v>
      </c>
      <c r="G464" s="69" t="s">
        <v>118</v>
      </c>
      <c r="I464" s="26">
        <v>1</v>
      </c>
      <c r="J464" s="22"/>
      <c r="K464" s="33">
        <v>45943</v>
      </c>
      <c r="L464" s="33">
        <v>45943</v>
      </c>
      <c r="M464" s="69" t="s">
        <v>222</v>
      </c>
      <c r="N464" s="34"/>
    </row>
    <row r="465" spans="2:14" ht="17.399999999999999" x14ac:dyDescent="0.45">
      <c r="B465" s="35">
        <v>7</v>
      </c>
      <c r="C465" s="19"/>
      <c r="D465" s="24"/>
      <c r="E465" s="27">
        <v>45840</v>
      </c>
      <c r="F465" s="27">
        <v>45848</v>
      </c>
      <c r="G465" s="69" t="s">
        <v>160</v>
      </c>
      <c r="I465" s="26">
        <v>0.5</v>
      </c>
      <c r="J465" s="22" t="s">
        <v>10</v>
      </c>
      <c r="K465" s="33">
        <v>45952</v>
      </c>
      <c r="L465" s="33">
        <v>45952</v>
      </c>
      <c r="M465" s="69" t="s">
        <v>231</v>
      </c>
      <c r="N465" s="34"/>
    </row>
    <row r="466" spans="2:14" ht="17.399999999999999" x14ac:dyDescent="0.45">
      <c r="B466" s="35"/>
      <c r="C466" s="19"/>
      <c r="D466" s="24"/>
      <c r="E466" s="27"/>
      <c r="F466" s="27"/>
      <c r="G466" s="24"/>
      <c r="I466" s="26">
        <v>1</v>
      </c>
      <c r="J466" s="22"/>
      <c r="K466" s="33">
        <v>45994</v>
      </c>
      <c r="L466" s="33">
        <v>45994</v>
      </c>
      <c r="M466" s="24"/>
      <c r="N466" s="34"/>
    </row>
    <row r="467" spans="2:14" ht="17.399999999999999" x14ac:dyDescent="0.45">
      <c r="B467" s="35"/>
      <c r="C467" s="19"/>
      <c r="D467" s="24"/>
      <c r="E467" s="27"/>
      <c r="F467" s="27"/>
      <c r="G467" s="24"/>
      <c r="I467" s="26"/>
      <c r="J467" s="22"/>
      <c r="K467" s="33"/>
      <c r="L467" s="33"/>
      <c r="M467" s="34"/>
      <c r="N467" s="34"/>
    </row>
    <row r="468" spans="2:14" ht="17.399999999999999" x14ac:dyDescent="0.45">
      <c r="B468" s="35"/>
      <c r="C468" s="19"/>
      <c r="D468" s="24"/>
      <c r="E468" s="27"/>
      <c r="F468" s="27"/>
      <c r="G468" s="24"/>
      <c r="I468" s="26"/>
      <c r="J468" s="22"/>
      <c r="K468" s="33"/>
      <c r="L468" s="33"/>
      <c r="M468" s="24"/>
      <c r="N468" s="34"/>
    </row>
    <row r="469" spans="2:14" ht="17.399999999999999" x14ac:dyDescent="0.45">
      <c r="B469" s="35"/>
      <c r="C469" s="19"/>
      <c r="D469" s="24"/>
      <c r="E469" s="27"/>
      <c r="F469" s="27"/>
      <c r="G469" s="24"/>
      <c r="I469" s="26"/>
      <c r="J469" s="22"/>
      <c r="K469" s="33"/>
      <c r="L469" s="33"/>
      <c r="M469" s="24"/>
      <c r="N469" s="34"/>
    </row>
    <row r="470" spans="2:14" ht="17.399999999999999" x14ac:dyDescent="0.45">
      <c r="B470" s="35"/>
      <c r="C470" s="19"/>
      <c r="D470" s="24"/>
      <c r="E470" s="24"/>
      <c r="F470" s="24"/>
      <c r="G470" s="24"/>
      <c r="I470" s="26"/>
      <c r="J470" s="22"/>
      <c r="K470" s="33"/>
      <c r="L470" s="33"/>
      <c r="M470" s="34"/>
      <c r="N470" s="34"/>
    </row>
    <row r="471" spans="2:14" ht="17.399999999999999" x14ac:dyDescent="0.45">
      <c r="B471" s="35"/>
      <c r="C471" s="19"/>
      <c r="D471" s="24"/>
      <c r="E471" s="24"/>
      <c r="F471" s="24"/>
      <c r="G471" s="24"/>
      <c r="I471" s="26"/>
      <c r="J471" s="22"/>
      <c r="K471" s="33"/>
      <c r="L471" s="33"/>
      <c r="M471" s="34"/>
      <c r="N471" s="34"/>
    </row>
    <row r="472" spans="2:14" ht="18" thickBot="1" x14ac:dyDescent="0.5">
      <c r="B472" s="35"/>
      <c r="C472" s="19"/>
      <c r="D472" s="24"/>
      <c r="E472" s="24"/>
      <c r="F472" s="24"/>
      <c r="G472" s="24"/>
      <c r="I472" s="28"/>
      <c r="J472" s="22"/>
      <c r="K472" s="38"/>
      <c r="L472" s="38"/>
      <c r="M472" s="38"/>
      <c r="N472" s="38"/>
    </row>
    <row r="473" spans="2:14" ht="21.6" thickBot="1" x14ac:dyDescent="0.55000000000000004">
      <c r="B473" s="35"/>
      <c r="C473" s="19"/>
      <c r="D473" s="24"/>
      <c r="E473" s="36"/>
      <c r="F473" s="36"/>
      <c r="G473" s="36"/>
      <c r="I473" s="15">
        <f>SUM(I461:I472)</f>
        <v>4</v>
      </c>
      <c r="J473" s="93" t="str">
        <f>IF(I473&gt;=6,"YA NO PUEDE SOLICITAR DIAS ADMINISTRATIVOS","PUEDE SOLICITAR DIAS ADMINISTRATIVOS")</f>
        <v>PUEDE SOLICITAR DIAS ADMINISTRATIVOS</v>
      </c>
      <c r="K473" s="94"/>
      <c r="L473" s="94"/>
      <c r="M473" s="94"/>
      <c r="N473" s="95"/>
    </row>
    <row r="474" spans="2:14" ht="21.6" thickBot="1" x14ac:dyDescent="0.55000000000000004">
      <c r="B474" s="35"/>
      <c r="C474" s="19"/>
      <c r="D474" s="24"/>
      <c r="E474" s="36"/>
      <c r="F474" s="36"/>
      <c r="G474" s="36"/>
      <c r="I474" s="17">
        <f>6-I473</f>
        <v>2</v>
      </c>
      <c r="J474" s="93" t="str">
        <f>IF(I473&gt;6,"EXISTE UN ERROR","OK")</f>
        <v>OK</v>
      </c>
      <c r="K474" s="94"/>
      <c r="L474" s="94"/>
      <c r="M474" s="94"/>
      <c r="N474" s="95"/>
    </row>
    <row r="475" spans="2:14" ht="18" thickBot="1" x14ac:dyDescent="0.5">
      <c r="B475" s="35"/>
      <c r="C475" s="19"/>
      <c r="D475" s="24"/>
      <c r="E475" s="36"/>
      <c r="F475" s="36"/>
      <c r="G475" s="36"/>
      <c r="I475" s="1"/>
    </row>
    <row r="476" spans="2:14" ht="19.8" thickBot="1" x14ac:dyDescent="0.5">
      <c r="B476" s="35"/>
      <c r="C476" s="19"/>
      <c r="D476" s="24"/>
      <c r="E476" s="36"/>
      <c r="F476" s="36"/>
      <c r="G476" s="36"/>
      <c r="I476" s="12" t="s">
        <v>3</v>
      </c>
      <c r="J476" s="13"/>
      <c r="K476" s="13" t="s">
        <v>5</v>
      </c>
      <c r="L476" s="13" t="s">
        <v>6</v>
      </c>
      <c r="M476" s="13" t="s">
        <v>7</v>
      </c>
      <c r="N476" s="14" t="s">
        <v>8</v>
      </c>
    </row>
    <row r="477" spans="2:14" ht="17.399999999999999" x14ac:dyDescent="0.45">
      <c r="B477" s="35"/>
      <c r="C477" s="19"/>
      <c r="D477" s="24"/>
      <c r="E477" s="36"/>
      <c r="F477" s="36"/>
      <c r="G477" s="36"/>
      <c r="I477" s="21">
        <v>1</v>
      </c>
      <c r="J477" s="30"/>
      <c r="K477" s="31">
        <v>45660</v>
      </c>
      <c r="L477" s="31">
        <v>45660</v>
      </c>
      <c r="M477" s="32"/>
      <c r="N477" s="32"/>
    </row>
    <row r="478" spans="2:14" ht="17.399999999999999" x14ac:dyDescent="0.45">
      <c r="B478" s="35"/>
      <c r="C478" s="19"/>
      <c r="D478" s="24"/>
      <c r="E478" s="36"/>
      <c r="F478" s="36"/>
      <c r="G478" s="36"/>
      <c r="I478" s="26">
        <v>1</v>
      </c>
      <c r="J478" s="30"/>
      <c r="K478" s="33">
        <v>45674</v>
      </c>
      <c r="L478" s="33">
        <v>45674</v>
      </c>
      <c r="M478" s="34"/>
      <c r="N478" s="34"/>
    </row>
    <row r="479" spans="2:14" ht="17.399999999999999" x14ac:dyDescent="0.45">
      <c r="B479" s="35"/>
      <c r="C479" s="19"/>
      <c r="D479" s="24"/>
      <c r="E479" s="36"/>
      <c r="F479" s="36"/>
      <c r="G479" s="36"/>
      <c r="I479" s="26">
        <v>1</v>
      </c>
      <c r="J479" s="30"/>
      <c r="K479" s="33">
        <v>45883</v>
      </c>
      <c r="L479" s="33">
        <v>45883</v>
      </c>
      <c r="M479" s="34"/>
      <c r="N479" s="34"/>
    </row>
    <row r="480" spans="2:14" ht="17.399999999999999" x14ac:dyDescent="0.45">
      <c r="B480" s="35"/>
      <c r="C480" s="19"/>
      <c r="D480" s="24"/>
      <c r="E480" s="36"/>
      <c r="F480" s="36"/>
      <c r="G480" s="36"/>
      <c r="I480" s="26">
        <v>1</v>
      </c>
      <c r="J480" s="30"/>
      <c r="K480" s="33">
        <v>45905</v>
      </c>
      <c r="L480" s="33">
        <v>45905</v>
      </c>
      <c r="M480" s="34"/>
      <c r="N480" s="34"/>
    </row>
    <row r="481" spans="2:14" ht="18" thickBot="1" x14ac:dyDescent="0.5">
      <c r="B481" s="35"/>
      <c r="C481" s="19"/>
      <c r="D481" s="24"/>
      <c r="E481" s="36"/>
      <c r="F481" s="36"/>
      <c r="G481" s="36"/>
      <c r="I481" s="26"/>
      <c r="J481" s="30"/>
      <c r="K481" s="34"/>
      <c r="L481" s="34"/>
      <c r="M481" s="34"/>
      <c r="N481" s="34"/>
    </row>
    <row r="482" spans="2:14" ht="21.6" thickBot="1" x14ac:dyDescent="0.55000000000000004">
      <c r="B482" s="35"/>
      <c r="C482" s="19"/>
      <c r="D482" s="24"/>
      <c r="E482" s="36"/>
      <c r="F482" s="36"/>
      <c r="G482" s="36"/>
      <c r="I482" s="15">
        <f>SUM(I477:I481)</f>
        <v>4</v>
      </c>
      <c r="J482" s="93" t="str">
        <f>IF(I482&gt;=5,"YA NO PUEDE SOLICITAR DIAS CAPACITACION","PUEDE SOLICITAR DIAS CAPACITACION")</f>
        <v>PUEDE SOLICITAR DIAS CAPACITACION</v>
      </c>
      <c r="K482" s="94"/>
      <c r="L482" s="94"/>
      <c r="M482" s="94"/>
      <c r="N482" s="95"/>
    </row>
    <row r="483" spans="2:14" ht="21.6" thickBot="1" x14ac:dyDescent="0.55000000000000004">
      <c r="B483" s="35"/>
      <c r="C483" s="19"/>
      <c r="D483" s="24"/>
      <c r="E483" s="36"/>
      <c r="F483" s="36"/>
      <c r="G483" s="36"/>
      <c r="I483" s="17">
        <f>5-I482</f>
        <v>1</v>
      </c>
      <c r="J483" s="93" t="str">
        <f>IF(I482&gt;5,"EXISTE UN ERROR","OK")</f>
        <v>OK</v>
      </c>
      <c r="K483" s="94"/>
      <c r="L483" s="94"/>
      <c r="M483" s="94"/>
      <c r="N483" s="95"/>
    </row>
    <row r="484" spans="2:14" ht="17.399999999999999" x14ac:dyDescent="0.45">
      <c r="B484" s="35"/>
      <c r="C484" s="19"/>
      <c r="D484" s="24"/>
      <c r="E484" s="36"/>
      <c r="F484" s="36"/>
      <c r="G484" s="36"/>
    </row>
    <row r="485" spans="2:14" ht="17.399999999999999" x14ac:dyDescent="0.45">
      <c r="B485" s="35"/>
      <c r="C485" s="19"/>
      <c r="D485" s="24"/>
      <c r="E485" s="36"/>
      <c r="F485" s="36"/>
      <c r="G485" s="36"/>
    </row>
    <row r="486" spans="2:14" ht="18" thickBot="1" x14ac:dyDescent="0.5">
      <c r="B486" s="35"/>
      <c r="C486" s="39"/>
      <c r="D486" s="40"/>
      <c r="E486" s="37"/>
      <c r="F486" s="37"/>
      <c r="G486" s="37"/>
    </row>
    <row r="487" spans="2:14" ht="21.6" thickBot="1" x14ac:dyDescent="0.55000000000000004">
      <c r="B487" s="8">
        <f>+E461-F461</f>
        <v>0</v>
      </c>
      <c r="C487" s="87" t="str">
        <f>IF(E461&lt;=F461,"YA NO TIENE FERIADOS","PUEDE SOLICITAR DIAS FERIADOS")</f>
        <v>YA NO TIENE FERIADOS</v>
      </c>
      <c r="D487" s="88"/>
      <c r="E487" s="88"/>
      <c r="F487" s="88"/>
      <c r="G487" s="89"/>
    </row>
    <row r="488" spans="2:14" ht="19.2" thickBot="1" x14ac:dyDescent="0.5">
      <c r="C488" s="90" t="str">
        <f>IF(F461&gt;E461,"EXISTE UN ERROR","OK")</f>
        <v>OK</v>
      </c>
      <c r="D488" s="91"/>
      <c r="E488" s="91"/>
      <c r="F488" s="91"/>
      <c r="G488" s="92"/>
    </row>
    <row r="490" spans="2:14" ht="19.2" thickBot="1" x14ac:dyDescent="0.5">
      <c r="B490" s="16" t="s">
        <v>23</v>
      </c>
      <c r="I490" s="16" t="s">
        <v>23</v>
      </c>
    </row>
    <row r="491" spans="2:14" ht="18.600000000000001" thickBot="1" x14ac:dyDescent="0.4">
      <c r="B491" s="5" t="s">
        <v>0</v>
      </c>
      <c r="C491" s="5" t="s">
        <v>1</v>
      </c>
      <c r="D491" s="5" t="s">
        <v>98</v>
      </c>
      <c r="E491" s="5" t="s">
        <v>12</v>
      </c>
      <c r="F491" s="6" t="s">
        <v>2</v>
      </c>
      <c r="G491" s="6" t="s">
        <v>7</v>
      </c>
      <c r="I491" s="2" t="s">
        <v>3</v>
      </c>
      <c r="J491" s="3" t="s">
        <v>4</v>
      </c>
      <c r="K491" s="3" t="s">
        <v>5</v>
      </c>
      <c r="L491" s="3" t="s">
        <v>6</v>
      </c>
      <c r="M491" s="3" t="s">
        <v>7</v>
      </c>
      <c r="N491" s="4" t="s">
        <v>8</v>
      </c>
    </row>
    <row r="492" spans="2:14" ht="17.399999999999999" x14ac:dyDescent="0.45">
      <c r="B492" s="9">
        <v>25</v>
      </c>
      <c r="C492" s="9">
        <v>15</v>
      </c>
      <c r="D492" s="9">
        <v>0</v>
      </c>
      <c r="E492" s="11">
        <f>+B492+C492+D492</f>
        <v>40</v>
      </c>
      <c r="F492" s="11">
        <f>SUM(B493:B517)+SUM(D493:D517)</f>
        <v>36</v>
      </c>
      <c r="G492" s="19"/>
      <c r="I492" s="21">
        <v>0.5</v>
      </c>
      <c r="J492" s="22" t="s">
        <v>10</v>
      </c>
      <c r="K492" s="31">
        <v>45667</v>
      </c>
      <c r="L492" s="31">
        <v>45667</v>
      </c>
      <c r="M492" s="69" t="s">
        <v>106</v>
      </c>
      <c r="N492" s="32"/>
    </row>
    <row r="493" spans="2:14" ht="17.399999999999999" x14ac:dyDescent="0.45">
      <c r="B493" s="35">
        <v>5</v>
      </c>
      <c r="C493" s="19"/>
      <c r="D493" s="24"/>
      <c r="E493" s="27">
        <v>45691</v>
      </c>
      <c r="F493" s="27">
        <v>45695</v>
      </c>
      <c r="G493" s="69" t="s">
        <v>119</v>
      </c>
      <c r="I493" s="26">
        <v>0.5</v>
      </c>
      <c r="J493" s="22" t="s">
        <v>10</v>
      </c>
      <c r="K493" s="33">
        <v>45687</v>
      </c>
      <c r="L493" s="33">
        <v>45687</v>
      </c>
      <c r="M493" s="69" t="s">
        <v>112</v>
      </c>
      <c r="N493" s="34"/>
    </row>
    <row r="494" spans="2:14" ht="17.399999999999999" x14ac:dyDescent="0.45">
      <c r="B494" s="35">
        <v>1</v>
      </c>
      <c r="C494" s="19"/>
      <c r="D494" s="24"/>
      <c r="E494" s="27">
        <v>45670</v>
      </c>
      <c r="F494" s="27">
        <v>45670</v>
      </c>
      <c r="G494" s="69" t="s">
        <v>105</v>
      </c>
      <c r="I494" s="26">
        <v>1</v>
      </c>
      <c r="J494" s="22"/>
      <c r="K494" s="33">
        <v>45713</v>
      </c>
      <c r="L494" s="33">
        <v>45713</v>
      </c>
      <c r="M494" s="69" t="s">
        <v>116</v>
      </c>
      <c r="N494" s="34"/>
    </row>
    <row r="495" spans="2:14" ht="17.399999999999999" x14ac:dyDescent="0.45">
      <c r="B495" s="35">
        <v>15</v>
      </c>
      <c r="C495" s="19"/>
      <c r="D495" s="24"/>
      <c r="E495" s="27">
        <v>45719</v>
      </c>
      <c r="F495" s="27">
        <v>45737</v>
      </c>
      <c r="G495" s="69" t="s">
        <v>124</v>
      </c>
      <c r="I495" s="26">
        <v>1</v>
      </c>
      <c r="J495" s="22"/>
      <c r="K495" s="33">
        <v>45769</v>
      </c>
      <c r="L495" s="33">
        <v>45769</v>
      </c>
      <c r="M495" s="69" t="s">
        <v>134</v>
      </c>
      <c r="N495" s="34"/>
    </row>
    <row r="496" spans="2:14" ht="17.399999999999999" x14ac:dyDescent="0.45">
      <c r="B496" s="35">
        <v>1</v>
      </c>
      <c r="C496" s="19"/>
      <c r="D496" s="24"/>
      <c r="E496" s="27">
        <v>45715</v>
      </c>
      <c r="F496" s="27">
        <v>45715</v>
      </c>
      <c r="G496" s="69" t="s">
        <v>120</v>
      </c>
      <c r="I496" s="26">
        <v>0.5</v>
      </c>
      <c r="J496" s="22" t="s">
        <v>10</v>
      </c>
      <c r="K496" s="33">
        <v>45777</v>
      </c>
      <c r="L496" s="33">
        <v>45777</v>
      </c>
      <c r="M496" s="71" t="s">
        <v>132</v>
      </c>
      <c r="N496" s="34"/>
    </row>
    <row r="497" spans="2:14" ht="17.399999999999999" x14ac:dyDescent="0.45">
      <c r="B497" s="35">
        <v>2</v>
      </c>
      <c r="C497" s="19"/>
      <c r="D497" s="24"/>
      <c r="E497" s="27">
        <v>45841</v>
      </c>
      <c r="F497" s="27">
        <v>45842</v>
      </c>
      <c r="G497" s="24"/>
      <c r="I497" s="26">
        <v>1</v>
      </c>
      <c r="J497" s="22"/>
      <c r="K497" s="33">
        <v>45789</v>
      </c>
      <c r="L497" s="33">
        <v>45789</v>
      </c>
      <c r="M497" s="69" t="s">
        <v>147</v>
      </c>
      <c r="N497" s="34"/>
    </row>
    <row r="498" spans="2:14" ht="17.399999999999999" x14ac:dyDescent="0.45">
      <c r="B498" s="35">
        <v>1</v>
      </c>
      <c r="C498" s="19"/>
      <c r="D498" s="24"/>
      <c r="E498" s="27">
        <v>45859</v>
      </c>
      <c r="F498" s="27">
        <v>45859</v>
      </c>
      <c r="G498" s="69" t="s">
        <v>159</v>
      </c>
      <c r="I498" s="26">
        <v>1</v>
      </c>
      <c r="J498" s="22"/>
      <c r="K498" s="33">
        <v>45814</v>
      </c>
      <c r="L498" s="33">
        <v>45814</v>
      </c>
      <c r="M498" s="69" t="s">
        <v>151</v>
      </c>
      <c r="N498" s="34"/>
    </row>
    <row r="499" spans="2:14" ht="17.399999999999999" x14ac:dyDescent="0.45">
      <c r="B499" s="35">
        <v>1</v>
      </c>
      <c r="C499" s="19"/>
      <c r="D499" s="24"/>
      <c r="E499" s="27">
        <v>45870</v>
      </c>
      <c r="F499" s="27">
        <v>45870</v>
      </c>
      <c r="G499" s="69" t="s">
        <v>165</v>
      </c>
      <c r="I499" s="26">
        <v>0.5</v>
      </c>
      <c r="J499" s="22" t="s">
        <v>10</v>
      </c>
      <c r="K499" s="33">
        <v>45853</v>
      </c>
      <c r="L499" s="33">
        <v>45853</v>
      </c>
      <c r="M499" s="70" t="s">
        <v>167</v>
      </c>
      <c r="N499" s="34"/>
    </row>
    <row r="500" spans="2:14" ht="17.399999999999999" x14ac:dyDescent="0.45">
      <c r="B500" s="35">
        <v>1</v>
      </c>
      <c r="C500" s="19"/>
      <c r="D500" s="24"/>
      <c r="E500" s="27">
        <v>45883</v>
      </c>
      <c r="F500" s="27">
        <v>45883</v>
      </c>
      <c r="G500" s="69" t="s">
        <v>177</v>
      </c>
      <c r="I500" s="26"/>
      <c r="J500" s="22"/>
      <c r="K500" s="34"/>
      <c r="L500" s="34"/>
      <c r="M500" s="34"/>
      <c r="N500" s="34"/>
    </row>
    <row r="501" spans="2:14" ht="17.399999999999999" x14ac:dyDescent="0.45">
      <c r="B501" s="35">
        <v>1</v>
      </c>
      <c r="C501" s="19"/>
      <c r="D501" s="24"/>
      <c r="E501" s="27">
        <v>45911</v>
      </c>
      <c r="F501" s="27">
        <v>45911</v>
      </c>
      <c r="G501" s="69" t="s">
        <v>200</v>
      </c>
      <c r="I501" s="26"/>
      <c r="J501" s="22"/>
      <c r="K501" s="34"/>
      <c r="L501" s="34"/>
      <c r="M501" s="34"/>
      <c r="N501" s="34"/>
    </row>
    <row r="502" spans="2:14" ht="17.399999999999999" x14ac:dyDescent="0.45">
      <c r="B502" s="35">
        <v>1</v>
      </c>
      <c r="C502" s="19"/>
      <c r="D502" s="24"/>
      <c r="E502" s="27">
        <v>45929</v>
      </c>
      <c r="F502" s="27">
        <v>45929</v>
      </c>
      <c r="G502" s="69" t="s">
        <v>203</v>
      </c>
      <c r="I502" s="26"/>
      <c r="J502" s="22"/>
      <c r="K502" s="34"/>
      <c r="L502" s="34"/>
      <c r="M502" s="34"/>
      <c r="N502" s="34"/>
    </row>
    <row r="503" spans="2:14" ht="18" thickBot="1" x14ac:dyDescent="0.5">
      <c r="B503" s="35">
        <v>1</v>
      </c>
      <c r="C503" s="19"/>
      <c r="D503" s="24"/>
      <c r="E503" s="27">
        <v>45940</v>
      </c>
      <c r="F503" s="27">
        <v>45940</v>
      </c>
      <c r="G503" s="69" t="s">
        <v>215</v>
      </c>
      <c r="I503" s="28"/>
      <c r="J503" s="22"/>
      <c r="K503" s="38"/>
      <c r="L503" s="38"/>
      <c r="M503" s="38"/>
      <c r="N503" s="38"/>
    </row>
    <row r="504" spans="2:14" ht="21.6" thickBot="1" x14ac:dyDescent="0.55000000000000004">
      <c r="B504" s="35">
        <v>3</v>
      </c>
      <c r="C504" s="19"/>
      <c r="D504" s="24"/>
      <c r="E504" s="27">
        <v>45943</v>
      </c>
      <c r="F504" s="27">
        <v>45945</v>
      </c>
      <c r="G504" s="69" t="s">
        <v>215</v>
      </c>
      <c r="I504" s="15">
        <f>SUM(I492:I503)</f>
        <v>6</v>
      </c>
      <c r="J504" s="93" t="str">
        <f>IF(I504&gt;=6,"YA NO PUEDE SOLICITAR DIAS ADMINISTRATIVOS","PUEDE SOLICITAR DIAS ADMINISTRATIVOS")</f>
        <v>YA NO PUEDE SOLICITAR DIAS ADMINISTRATIVOS</v>
      </c>
      <c r="K504" s="94"/>
      <c r="L504" s="94"/>
      <c r="M504" s="94"/>
      <c r="N504" s="95"/>
    </row>
    <row r="505" spans="2:14" ht="21.6" thickBot="1" x14ac:dyDescent="0.55000000000000004">
      <c r="B505" s="35">
        <v>1</v>
      </c>
      <c r="C505" s="19"/>
      <c r="D505" s="24"/>
      <c r="E505" s="27">
        <v>45967</v>
      </c>
      <c r="F505" s="27">
        <v>45967</v>
      </c>
      <c r="G505" s="24"/>
      <c r="I505" s="17">
        <f>6-I504</f>
        <v>0</v>
      </c>
      <c r="J505" s="93" t="str">
        <f>IF(I504&gt;6,"EXISTE UN ERROR","OK")</f>
        <v>OK</v>
      </c>
      <c r="K505" s="94"/>
      <c r="L505" s="94"/>
      <c r="M505" s="94"/>
      <c r="N505" s="95"/>
    </row>
    <row r="506" spans="2:14" ht="18" thickBot="1" x14ac:dyDescent="0.5">
      <c r="B506" s="35">
        <v>1</v>
      </c>
      <c r="C506" s="19"/>
      <c r="D506" s="24"/>
      <c r="E506" s="27">
        <v>45975</v>
      </c>
      <c r="F506" s="27">
        <v>45975</v>
      </c>
      <c r="G506" s="24"/>
      <c r="I506" s="1"/>
    </row>
    <row r="507" spans="2:14" ht="19.8" thickBot="1" x14ac:dyDescent="0.5">
      <c r="B507" s="35">
        <v>1</v>
      </c>
      <c r="C507" s="19"/>
      <c r="D507" s="24"/>
      <c r="E507" s="27">
        <v>46000</v>
      </c>
      <c r="F507" s="27">
        <v>46000</v>
      </c>
      <c r="G507" s="24"/>
      <c r="I507" s="12" t="s">
        <v>3</v>
      </c>
      <c r="J507" s="13"/>
      <c r="K507" s="13" t="s">
        <v>5</v>
      </c>
      <c r="L507" s="13" t="s">
        <v>6</v>
      </c>
      <c r="M507" s="13" t="s">
        <v>7</v>
      </c>
      <c r="N507" s="14" t="s">
        <v>8</v>
      </c>
    </row>
    <row r="508" spans="2:14" ht="17.399999999999999" x14ac:dyDescent="0.45">
      <c r="B508" s="35"/>
      <c r="C508" s="19"/>
      <c r="D508" s="24"/>
      <c r="E508" s="24"/>
      <c r="F508" s="24"/>
      <c r="G508" s="24"/>
      <c r="I508" s="21"/>
      <c r="J508" s="25"/>
      <c r="K508" s="23"/>
      <c r="L508" s="23"/>
      <c r="M508" s="25"/>
      <c r="N508" s="25"/>
    </row>
    <row r="509" spans="2:14" ht="17.399999999999999" x14ac:dyDescent="0.45">
      <c r="B509" s="35"/>
      <c r="C509" s="19"/>
      <c r="D509" s="24"/>
      <c r="E509" s="24"/>
      <c r="F509" s="24"/>
      <c r="G509" s="24"/>
      <c r="I509" s="26"/>
      <c r="J509" s="25"/>
      <c r="K509" s="24"/>
      <c r="L509" s="24"/>
      <c r="M509" s="24"/>
      <c r="N509" s="24"/>
    </row>
    <row r="510" spans="2:14" ht="17.399999999999999" x14ac:dyDescent="0.45">
      <c r="B510" s="35"/>
      <c r="C510" s="19"/>
      <c r="D510" s="24"/>
      <c r="E510" s="24"/>
      <c r="F510" s="24"/>
      <c r="G510" s="24"/>
      <c r="I510" s="26"/>
      <c r="J510" s="25"/>
      <c r="K510" s="24"/>
      <c r="L510" s="24"/>
      <c r="M510" s="24"/>
      <c r="N510" s="24"/>
    </row>
    <row r="511" spans="2:14" ht="17.399999999999999" x14ac:dyDescent="0.45">
      <c r="B511" s="35"/>
      <c r="C511" s="19"/>
      <c r="D511" s="24"/>
      <c r="E511" s="24"/>
      <c r="F511" s="24"/>
      <c r="G511" s="24"/>
      <c r="I511" s="26"/>
      <c r="J511" s="25"/>
      <c r="K511" s="24"/>
      <c r="L511" s="24"/>
      <c r="M511" s="24"/>
      <c r="N511" s="24"/>
    </row>
    <row r="512" spans="2:14" ht="18" thickBot="1" x14ac:dyDescent="0.5">
      <c r="B512" s="35"/>
      <c r="C512" s="19"/>
      <c r="D512" s="24"/>
      <c r="E512" s="24"/>
      <c r="F512" s="24"/>
      <c r="G512" s="24"/>
      <c r="I512" s="26"/>
      <c r="J512" s="25"/>
      <c r="K512" s="24"/>
      <c r="L512" s="24"/>
      <c r="M512" s="24"/>
      <c r="N512" s="24"/>
    </row>
    <row r="513" spans="2:14" ht="21.6" thickBot="1" x14ac:dyDescent="0.55000000000000004">
      <c r="B513" s="35"/>
      <c r="C513" s="19"/>
      <c r="D513" s="24"/>
      <c r="E513" s="24"/>
      <c r="F513" s="24"/>
      <c r="G513" s="24"/>
      <c r="I513" s="15">
        <f>SUM(I508:I512)</f>
        <v>0</v>
      </c>
      <c r="J513" s="93" t="str">
        <f>IF(I513&gt;=5,"YA NO PUEDE SOLICITAR DIAS CAPACITACION","PUEDE SOLICITAR DIAS CAPACITACION")</f>
        <v>PUEDE SOLICITAR DIAS CAPACITACION</v>
      </c>
      <c r="K513" s="94"/>
      <c r="L513" s="94"/>
      <c r="M513" s="94"/>
      <c r="N513" s="95"/>
    </row>
    <row r="514" spans="2:14" ht="21.6" thickBot="1" x14ac:dyDescent="0.55000000000000004">
      <c r="B514" s="35"/>
      <c r="C514" s="19"/>
      <c r="D514" s="24"/>
      <c r="E514" s="24"/>
      <c r="F514" s="24"/>
      <c r="G514" s="24"/>
      <c r="I514" s="17">
        <f>5-I513</f>
        <v>5</v>
      </c>
      <c r="J514" s="93" t="str">
        <f>IF(I513&gt;5,"EXISTE UN ERROR","OK")</f>
        <v>OK</v>
      </c>
      <c r="K514" s="94"/>
      <c r="L514" s="94"/>
      <c r="M514" s="94"/>
      <c r="N514" s="95"/>
    </row>
    <row r="515" spans="2:14" ht="17.399999999999999" x14ac:dyDescent="0.45">
      <c r="B515" s="35"/>
      <c r="C515" s="19"/>
      <c r="D515" s="24"/>
      <c r="E515" s="24"/>
      <c r="F515" s="24"/>
      <c r="G515" s="24"/>
    </row>
    <row r="516" spans="2:14" ht="17.399999999999999" x14ac:dyDescent="0.45">
      <c r="B516" s="35"/>
      <c r="C516" s="19"/>
      <c r="D516" s="24"/>
      <c r="E516" s="24"/>
      <c r="F516" s="24"/>
      <c r="G516" s="24"/>
    </row>
    <row r="517" spans="2:14" ht="18" thickBot="1" x14ac:dyDescent="0.5">
      <c r="B517" s="35"/>
      <c r="C517" s="41"/>
      <c r="D517" s="42"/>
      <c r="E517" s="37"/>
      <c r="F517" s="37"/>
      <c r="G517" s="37"/>
    </row>
    <row r="518" spans="2:14" ht="21.6" thickBot="1" x14ac:dyDescent="0.55000000000000004">
      <c r="B518" s="8">
        <f>+E492-F492</f>
        <v>4</v>
      </c>
      <c r="C518" s="87" t="str">
        <f>IF(E492&lt;=F492,"YA NO TIENE FERIADOS","PUEDE SOLICITAR DIAS FERIADOS")</f>
        <v>PUEDE SOLICITAR DIAS FERIADOS</v>
      </c>
      <c r="D518" s="88"/>
      <c r="E518" s="88"/>
      <c r="F518" s="88"/>
      <c r="G518" s="89"/>
    </row>
    <row r="519" spans="2:14" ht="19.2" thickBot="1" x14ac:dyDescent="0.5">
      <c r="C519" s="90" t="str">
        <f>IF(F492&gt;E492,"EXISTE UN ERROR","OK")</f>
        <v>OK</v>
      </c>
      <c r="D519" s="91"/>
      <c r="E519" s="91"/>
      <c r="F519" s="91"/>
      <c r="G519" s="92"/>
    </row>
    <row r="521" spans="2:14" ht="19.2" thickBot="1" x14ac:dyDescent="0.5">
      <c r="B521" s="16" t="s">
        <v>74</v>
      </c>
      <c r="I521" s="16" t="s">
        <v>74</v>
      </c>
    </row>
    <row r="522" spans="2:14" ht="18.600000000000001" thickBot="1" x14ac:dyDescent="0.4">
      <c r="B522" s="5" t="s">
        <v>0</v>
      </c>
      <c r="C522" s="5" t="s">
        <v>1</v>
      </c>
      <c r="D522" s="5" t="s">
        <v>98</v>
      </c>
      <c r="E522" s="5" t="s">
        <v>12</v>
      </c>
      <c r="F522" s="6" t="s">
        <v>2</v>
      </c>
      <c r="G522" s="6" t="s">
        <v>7</v>
      </c>
      <c r="I522" s="2" t="s">
        <v>3</v>
      </c>
      <c r="J522" s="3" t="s">
        <v>4</v>
      </c>
      <c r="K522" s="3" t="s">
        <v>5</v>
      </c>
      <c r="L522" s="3" t="s">
        <v>6</v>
      </c>
      <c r="M522" s="3" t="s">
        <v>7</v>
      </c>
      <c r="N522" s="4" t="s">
        <v>8</v>
      </c>
    </row>
    <row r="523" spans="2:14" ht="17.399999999999999" x14ac:dyDescent="0.45">
      <c r="B523" s="9">
        <v>15</v>
      </c>
      <c r="C523" s="9">
        <v>15</v>
      </c>
      <c r="D523" s="9">
        <v>0</v>
      </c>
      <c r="E523" s="11">
        <f>+B523+C523+D523</f>
        <v>30</v>
      </c>
      <c r="F523" s="11">
        <f>SUM(B524:B548)+SUM(D524:D548)</f>
        <v>26</v>
      </c>
      <c r="G523" s="19"/>
      <c r="I523" s="21">
        <v>1</v>
      </c>
      <c r="J523" s="22"/>
      <c r="K523" s="23">
        <v>45740</v>
      </c>
      <c r="L523" s="23">
        <v>45740</v>
      </c>
      <c r="M523" s="70" t="s">
        <v>123</v>
      </c>
      <c r="N523" s="25"/>
    </row>
    <row r="524" spans="2:14" ht="17.399999999999999" x14ac:dyDescent="0.45">
      <c r="B524" s="35">
        <v>10</v>
      </c>
      <c r="C524" s="19"/>
      <c r="D524" s="24"/>
      <c r="E524" s="27">
        <v>55573</v>
      </c>
      <c r="F524" s="27">
        <v>45723</v>
      </c>
      <c r="G524" s="69" t="s">
        <v>120</v>
      </c>
      <c r="I524" s="26">
        <v>1</v>
      </c>
      <c r="J524" s="22"/>
      <c r="K524" s="27">
        <v>45764</v>
      </c>
      <c r="L524" s="27">
        <v>45764</v>
      </c>
      <c r="M524" s="69" t="s">
        <v>134</v>
      </c>
      <c r="N524" s="24"/>
    </row>
    <row r="525" spans="2:14" ht="17.399999999999999" x14ac:dyDescent="0.45">
      <c r="B525" s="35">
        <v>1</v>
      </c>
      <c r="C525" s="19"/>
      <c r="D525" s="24"/>
      <c r="E525" s="27">
        <v>45775</v>
      </c>
      <c r="F525" s="27">
        <v>45775</v>
      </c>
      <c r="G525" s="69" t="s">
        <v>138</v>
      </c>
      <c r="I525" s="26">
        <v>0.5</v>
      </c>
      <c r="J525" s="22" t="s">
        <v>9</v>
      </c>
      <c r="K525" s="27">
        <v>45806</v>
      </c>
      <c r="L525" s="27">
        <v>45806</v>
      </c>
      <c r="M525" s="69" t="s">
        <v>146</v>
      </c>
      <c r="N525" s="24"/>
    </row>
    <row r="526" spans="2:14" ht="17.399999999999999" x14ac:dyDescent="0.45">
      <c r="B526" s="35">
        <v>1</v>
      </c>
      <c r="C526" s="19"/>
      <c r="D526" s="24"/>
      <c r="E526" s="27">
        <v>45793</v>
      </c>
      <c r="F526" s="27">
        <v>45793</v>
      </c>
      <c r="G526" s="69" t="s">
        <v>148</v>
      </c>
      <c r="I526" s="26">
        <v>0.5</v>
      </c>
      <c r="J526" s="22" t="s">
        <v>10</v>
      </c>
      <c r="K526" s="27">
        <v>45838</v>
      </c>
      <c r="L526" s="27">
        <v>45838</v>
      </c>
      <c r="M526" s="69" t="s">
        <v>162</v>
      </c>
      <c r="N526" s="24"/>
    </row>
    <row r="527" spans="2:14" ht="17.399999999999999" x14ac:dyDescent="0.45">
      <c r="B527" s="35">
        <v>4</v>
      </c>
      <c r="C527" s="19"/>
      <c r="D527" s="24"/>
      <c r="E527" s="27">
        <v>45839</v>
      </c>
      <c r="F527" s="27">
        <v>45842</v>
      </c>
      <c r="G527" s="69" t="s">
        <v>160</v>
      </c>
      <c r="I527" s="26">
        <v>0.5</v>
      </c>
      <c r="J527" s="22" t="s">
        <v>10</v>
      </c>
      <c r="K527" s="27">
        <v>45910</v>
      </c>
      <c r="L527" s="27">
        <v>45910</v>
      </c>
      <c r="M527" s="70" t="s">
        <v>198</v>
      </c>
      <c r="N527" s="24"/>
    </row>
    <row r="528" spans="2:14" ht="17.399999999999999" x14ac:dyDescent="0.45">
      <c r="B528" s="35">
        <v>1</v>
      </c>
      <c r="C528" s="19"/>
      <c r="D528" s="24"/>
      <c r="E528" s="27">
        <v>45875</v>
      </c>
      <c r="F528" s="27">
        <v>45875</v>
      </c>
      <c r="G528" s="69" t="s">
        <v>170</v>
      </c>
      <c r="I528" s="26">
        <v>1</v>
      </c>
      <c r="J528" s="22"/>
      <c r="K528" s="27">
        <v>45922</v>
      </c>
      <c r="L528" s="27">
        <v>45922</v>
      </c>
      <c r="M528" s="69" t="s">
        <v>199</v>
      </c>
      <c r="N528" s="24"/>
    </row>
    <row r="529" spans="2:14" ht="17.399999999999999" x14ac:dyDescent="0.45">
      <c r="B529" s="35">
        <v>1</v>
      </c>
      <c r="C529" s="19"/>
      <c r="D529" s="24"/>
      <c r="E529" s="27">
        <v>45877</v>
      </c>
      <c r="F529" s="27">
        <v>45877</v>
      </c>
      <c r="G529" s="69" t="s">
        <v>175</v>
      </c>
      <c r="I529" s="26">
        <v>1</v>
      </c>
      <c r="J529" s="22"/>
      <c r="K529" s="27">
        <v>45926</v>
      </c>
      <c r="L529" s="27">
        <v>45926</v>
      </c>
      <c r="M529" s="69" t="s">
        <v>199</v>
      </c>
      <c r="N529" s="24"/>
    </row>
    <row r="530" spans="2:14" ht="17.399999999999999" x14ac:dyDescent="0.45">
      <c r="B530" s="35">
        <v>2</v>
      </c>
      <c r="C530" s="19"/>
      <c r="D530" s="24"/>
      <c r="E530" s="27">
        <v>45924</v>
      </c>
      <c r="F530" s="27">
        <v>45925</v>
      </c>
      <c r="G530" s="69" t="s">
        <v>202</v>
      </c>
      <c r="I530" s="26"/>
      <c r="J530" s="22"/>
      <c r="K530" s="24"/>
      <c r="L530" s="24"/>
      <c r="M530" s="24"/>
      <c r="N530" s="24"/>
    </row>
    <row r="531" spans="2:14" ht="17.399999999999999" x14ac:dyDescent="0.45">
      <c r="B531" s="35">
        <v>1</v>
      </c>
      <c r="C531" s="19"/>
      <c r="D531" s="24"/>
      <c r="E531" s="27">
        <v>45982</v>
      </c>
      <c r="F531" s="27">
        <v>45982</v>
      </c>
      <c r="G531" s="24"/>
      <c r="I531" s="26"/>
      <c r="J531" s="22"/>
      <c r="K531" s="24"/>
      <c r="L531" s="24"/>
      <c r="M531" s="24"/>
      <c r="N531" s="24"/>
    </row>
    <row r="532" spans="2:14" ht="17.399999999999999" x14ac:dyDescent="0.45">
      <c r="B532" s="35"/>
      <c r="C532" s="19"/>
      <c r="D532" s="24"/>
      <c r="E532" s="24"/>
      <c r="F532" s="24"/>
      <c r="G532" s="24"/>
      <c r="I532" s="26"/>
      <c r="J532" s="22"/>
      <c r="K532" s="24"/>
      <c r="L532" s="24"/>
      <c r="M532" s="24"/>
      <c r="N532" s="24"/>
    </row>
    <row r="533" spans="2:14" ht="17.399999999999999" x14ac:dyDescent="0.45">
      <c r="B533" s="35"/>
      <c r="C533" s="19"/>
      <c r="D533" s="24"/>
      <c r="E533" s="24"/>
      <c r="F533" s="24"/>
      <c r="G533" s="24"/>
      <c r="I533" s="26"/>
      <c r="J533" s="22"/>
      <c r="K533" s="24"/>
      <c r="L533" s="24"/>
      <c r="M533" s="24"/>
      <c r="N533" s="24"/>
    </row>
    <row r="534" spans="2:14" ht="18" thickBot="1" x14ac:dyDescent="0.5">
      <c r="B534" s="35"/>
      <c r="C534" s="19"/>
      <c r="D534" s="24"/>
      <c r="E534" s="24"/>
      <c r="F534" s="24"/>
      <c r="G534" s="24"/>
      <c r="I534" s="28"/>
      <c r="J534" s="22"/>
      <c r="K534" s="29"/>
      <c r="L534" s="29"/>
      <c r="M534" s="29"/>
      <c r="N534" s="29"/>
    </row>
    <row r="535" spans="2:14" ht="21.6" thickBot="1" x14ac:dyDescent="0.55000000000000004">
      <c r="B535" s="35"/>
      <c r="C535" s="19"/>
      <c r="D535" s="24"/>
      <c r="E535" s="36"/>
      <c r="F535" s="36"/>
      <c r="G535" s="36"/>
      <c r="I535" s="15">
        <f>SUM(I523:I534)</f>
        <v>5.5</v>
      </c>
      <c r="J535" s="93" t="str">
        <f>IF(I535&gt;=6,"YA NO PUEDE SOLICITAR DIAS ADMINISTRATIVOS","PUEDE SOLICITAR DIAS ADMINISTRATIVOS")</f>
        <v>PUEDE SOLICITAR DIAS ADMINISTRATIVOS</v>
      </c>
      <c r="K535" s="94"/>
      <c r="L535" s="94"/>
      <c r="M535" s="94"/>
      <c r="N535" s="95"/>
    </row>
    <row r="536" spans="2:14" ht="21.6" thickBot="1" x14ac:dyDescent="0.55000000000000004">
      <c r="B536" s="35"/>
      <c r="C536" s="19"/>
      <c r="D536" s="24"/>
      <c r="E536" s="36"/>
      <c r="F536" s="36"/>
      <c r="G536" s="36"/>
      <c r="I536" s="17">
        <f>6-I535</f>
        <v>0.5</v>
      </c>
      <c r="J536" s="93" t="str">
        <f>IF(I535&gt;6,"EXISTE UN ERROR","OK")</f>
        <v>OK</v>
      </c>
      <c r="K536" s="94"/>
      <c r="L536" s="94"/>
      <c r="M536" s="94"/>
      <c r="N536" s="95"/>
    </row>
    <row r="537" spans="2:14" ht="18" thickBot="1" x14ac:dyDescent="0.5">
      <c r="B537" s="35"/>
      <c r="C537" s="19"/>
      <c r="D537" s="24"/>
      <c r="E537" s="36"/>
      <c r="F537" s="36"/>
      <c r="G537" s="36"/>
      <c r="I537" s="1"/>
    </row>
    <row r="538" spans="2:14" ht="19.8" thickBot="1" x14ac:dyDescent="0.5">
      <c r="B538" s="35"/>
      <c r="C538" s="19"/>
      <c r="D538" s="24"/>
      <c r="E538" s="36"/>
      <c r="F538" s="36"/>
      <c r="G538" s="36"/>
      <c r="I538" s="12" t="s">
        <v>3</v>
      </c>
      <c r="J538" s="13"/>
      <c r="K538" s="13" t="s">
        <v>5</v>
      </c>
      <c r="L538" s="13" t="s">
        <v>6</v>
      </c>
      <c r="M538" s="13" t="s">
        <v>7</v>
      </c>
      <c r="N538" s="14" t="s">
        <v>8</v>
      </c>
    </row>
    <row r="539" spans="2:14" ht="17.399999999999999" x14ac:dyDescent="0.45">
      <c r="B539" s="35"/>
      <c r="C539" s="19"/>
      <c r="D539" s="24"/>
      <c r="E539" s="36"/>
      <c r="F539" s="36"/>
      <c r="G539" s="36"/>
      <c r="I539" s="21"/>
      <c r="J539" s="30"/>
      <c r="K539" s="30"/>
      <c r="L539" s="30"/>
      <c r="M539" s="30"/>
      <c r="N539" s="30"/>
    </row>
    <row r="540" spans="2:14" ht="17.399999999999999" x14ac:dyDescent="0.45">
      <c r="B540" s="35"/>
      <c r="C540" s="19"/>
      <c r="D540" s="24"/>
      <c r="E540" s="36"/>
      <c r="F540" s="36"/>
      <c r="G540" s="36"/>
      <c r="I540" s="26"/>
      <c r="J540" s="30"/>
      <c r="K540" s="36"/>
      <c r="L540" s="36"/>
      <c r="M540" s="36"/>
      <c r="N540" s="36"/>
    </row>
    <row r="541" spans="2:14" ht="17.399999999999999" x14ac:dyDescent="0.45">
      <c r="B541" s="35"/>
      <c r="C541" s="19"/>
      <c r="D541" s="24"/>
      <c r="E541" s="36"/>
      <c r="F541" s="36"/>
      <c r="G541" s="36"/>
      <c r="I541" s="26"/>
      <c r="J541" s="30"/>
      <c r="K541" s="36"/>
      <c r="L541" s="36"/>
      <c r="M541" s="36"/>
      <c r="N541" s="36"/>
    </row>
    <row r="542" spans="2:14" ht="17.399999999999999" x14ac:dyDescent="0.45">
      <c r="B542" s="35"/>
      <c r="C542" s="19"/>
      <c r="D542" s="24"/>
      <c r="E542" s="36"/>
      <c r="F542" s="36"/>
      <c r="G542" s="36"/>
      <c r="I542" s="26"/>
      <c r="J542" s="30"/>
      <c r="K542" s="36"/>
      <c r="L542" s="36"/>
      <c r="M542" s="36"/>
      <c r="N542" s="36"/>
    </row>
    <row r="543" spans="2:14" ht="18" thickBot="1" x14ac:dyDescent="0.5">
      <c r="B543" s="35"/>
      <c r="C543" s="19"/>
      <c r="D543" s="24"/>
      <c r="E543" s="36"/>
      <c r="F543" s="36"/>
      <c r="G543" s="36"/>
      <c r="I543" s="26"/>
      <c r="J543" s="30"/>
      <c r="K543" s="36"/>
      <c r="L543" s="36"/>
      <c r="M543" s="36"/>
      <c r="N543" s="36"/>
    </row>
    <row r="544" spans="2:14" ht="21.6" thickBot="1" x14ac:dyDescent="0.55000000000000004">
      <c r="B544" s="35"/>
      <c r="C544" s="19"/>
      <c r="D544" s="24"/>
      <c r="E544" s="36"/>
      <c r="F544" s="36"/>
      <c r="G544" s="36"/>
      <c r="I544" s="15">
        <f>SUM(I539:I543)</f>
        <v>0</v>
      </c>
      <c r="J544" s="93" t="str">
        <f>IF(I544&gt;=5,"YA NO PUEDE SOLICITAR DIAS CAPACITACION","PUEDE SOLICITAR DIAS CAPACITACION")</f>
        <v>PUEDE SOLICITAR DIAS CAPACITACION</v>
      </c>
      <c r="K544" s="94"/>
      <c r="L544" s="94"/>
      <c r="M544" s="94"/>
      <c r="N544" s="95"/>
    </row>
    <row r="545" spans="2:14" ht="21.6" thickBot="1" x14ac:dyDescent="0.55000000000000004">
      <c r="B545" s="35"/>
      <c r="C545" s="19"/>
      <c r="D545" s="24"/>
      <c r="E545" s="36"/>
      <c r="F545" s="36"/>
      <c r="G545" s="36"/>
      <c r="I545" s="17">
        <f>5-I544</f>
        <v>5</v>
      </c>
      <c r="J545" s="93" t="str">
        <f>IF(I544&gt;5,"EXISTE UN ERROR","OK")</f>
        <v>OK</v>
      </c>
      <c r="K545" s="94"/>
      <c r="L545" s="94"/>
      <c r="M545" s="94"/>
      <c r="N545" s="95"/>
    </row>
    <row r="546" spans="2:14" ht="17.399999999999999" x14ac:dyDescent="0.45">
      <c r="B546" s="35"/>
      <c r="C546" s="19"/>
      <c r="D546" s="24"/>
      <c r="E546" s="36"/>
      <c r="F546" s="36"/>
      <c r="G546" s="36"/>
    </row>
    <row r="547" spans="2:14" ht="17.399999999999999" x14ac:dyDescent="0.45">
      <c r="B547" s="35"/>
      <c r="C547" s="19"/>
      <c r="D547" s="24"/>
      <c r="E547" s="36"/>
      <c r="F547" s="36"/>
      <c r="G547" s="36"/>
    </row>
    <row r="548" spans="2:14" ht="18" thickBot="1" x14ac:dyDescent="0.5">
      <c r="B548" s="86">
        <v>5</v>
      </c>
      <c r="C548" s="41"/>
      <c r="D548" s="42"/>
      <c r="E548" s="37"/>
      <c r="F548" s="37"/>
      <c r="G548" s="37"/>
    </row>
    <row r="549" spans="2:14" ht="21.6" thickBot="1" x14ac:dyDescent="0.55000000000000004">
      <c r="B549" s="8">
        <f>+E523-F523</f>
        <v>4</v>
      </c>
      <c r="C549" s="87" t="str">
        <f>IF(E523&lt;=F523,"YA NO TIENE FERIADOS","PUEDE SOLICITAR DIAS FERIADOS")</f>
        <v>PUEDE SOLICITAR DIAS FERIADOS</v>
      </c>
      <c r="D549" s="88"/>
      <c r="E549" s="88"/>
      <c r="F549" s="88"/>
      <c r="G549" s="89"/>
    </row>
    <row r="550" spans="2:14" ht="19.2" thickBot="1" x14ac:dyDescent="0.5">
      <c r="C550" s="90" t="str">
        <f>IF(F523&gt;E523,"EXISTE UN ERROR","OK")</f>
        <v>OK</v>
      </c>
      <c r="D550" s="91"/>
      <c r="E550" s="91"/>
      <c r="F550" s="91"/>
      <c r="G550" s="92"/>
    </row>
    <row r="553" spans="2:14" ht="19.2" thickBot="1" x14ac:dyDescent="0.5">
      <c r="B553" s="16" t="s">
        <v>24</v>
      </c>
      <c r="I553" s="16" t="s">
        <v>24</v>
      </c>
    </row>
    <row r="554" spans="2:14" ht="18.600000000000001" thickBot="1" x14ac:dyDescent="0.4">
      <c r="B554" s="5" t="s">
        <v>0</v>
      </c>
      <c r="C554" s="5" t="s">
        <v>1</v>
      </c>
      <c r="D554" s="5" t="s">
        <v>98</v>
      </c>
      <c r="E554" s="5" t="s">
        <v>12</v>
      </c>
      <c r="F554" s="6" t="s">
        <v>2</v>
      </c>
      <c r="G554" s="6" t="s">
        <v>7</v>
      </c>
      <c r="I554" s="2" t="s">
        <v>3</v>
      </c>
      <c r="J554" s="3" t="s">
        <v>4</v>
      </c>
      <c r="K554" s="3" t="s">
        <v>5</v>
      </c>
      <c r="L554" s="3" t="s">
        <v>6</v>
      </c>
      <c r="M554" s="3" t="s">
        <v>7</v>
      </c>
      <c r="N554" s="4" t="s">
        <v>8</v>
      </c>
    </row>
    <row r="555" spans="2:14" ht="17.399999999999999" x14ac:dyDescent="0.45">
      <c r="B555" s="9">
        <v>15</v>
      </c>
      <c r="C555" s="9">
        <v>7</v>
      </c>
      <c r="D555" s="9">
        <v>0</v>
      </c>
      <c r="E555" s="11">
        <f>+B555+C555+D555</f>
        <v>22</v>
      </c>
      <c r="F555" s="11">
        <f>SUM(B556:B580)+SUM(D556:D580)</f>
        <v>21</v>
      </c>
      <c r="G555" s="19"/>
      <c r="I555" s="21">
        <v>0.5</v>
      </c>
      <c r="J555" s="22" t="s">
        <v>10</v>
      </c>
      <c r="K555" s="23">
        <v>45672</v>
      </c>
      <c r="L555" s="23">
        <v>45672</v>
      </c>
      <c r="M555" s="69" t="s">
        <v>106</v>
      </c>
      <c r="N555" s="25"/>
    </row>
    <row r="556" spans="2:14" ht="17.399999999999999" x14ac:dyDescent="0.45">
      <c r="B556" s="35">
        <v>1</v>
      </c>
      <c r="C556" s="19"/>
      <c r="D556" s="24"/>
      <c r="E556" s="27">
        <v>45768</v>
      </c>
      <c r="F556" s="27">
        <v>45768</v>
      </c>
      <c r="G556" s="69" t="s">
        <v>138</v>
      </c>
      <c r="I556" s="26">
        <v>1</v>
      </c>
      <c r="J556" s="22"/>
      <c r="K556" s="27">
        <v>45722</v>
      </c>
      <c r="L556" s="27">
        <v>45722</v>
      </c>
      <c r="M556" s="69" t="s">
        <v>122</v>
      </c>
      <c r="N556" s="24"/>
    </row>
    <row r="557" spans="2:14" ht="17.399999999999999" x14ac:dyDescent="0.45">
      <c r="B557" s="35">
        <v>1</v>
      </c>
      <c r="C557" s="19"/>
      <c r="D557" s="24"/>
      <c r="E557" s="27">
        <v>45771</v>
      </c>
      <c r="F557" s="27">
        <v>45771</v>
      </c>
      <c r="G557" s="69" t="s">
        <v>138</v>
      </c>
      <c r="I557" s="26">
        <v>2</v>
      </c>
      <c r="J557" s="22"/>
      <c r="K557" s="27">
        <v>45784</v>
      </c>
      <c r="L557" s="27">
        <v>45785</v>
      </c>
      <c r="M557" s="69" t="s">
        <v>136</v>
      </c>
      <c r="N557" s="24"/>
    </row>
    <row r="558" spans="2:14" ht="17.399999999999999" x14ac:dyDescent="0.45">
      <c r="B558" s="35">
        <v>1</v>
      </c>
      <c r="C558" s="19"/>
      <c r="D558" s="24"/>
      <c r="E558" s="27">
        <v>45827</v>
      </c>
      <c r="F558" s="27">
        <v>45827</v>
      </c>
      <c r="G558" s="69" t="s">
        <v>150</v>
      </c>
      <c r="I558" s="26">
        <v>0.5</v>
      </c>
      <c r="J558" s="22" t="s">
        <v>10</v>
      </c>
      <c r="K558" s="27">
        <v>45810</v>
      </c>
      <c r="L558" s="27">
        <v>45810</v>
      </c>
      <c r="M558" s="69" t="s">
        <v>151</v>
      </c>
      <c r="N558" s="24"/>
    </row>
    <row r="559" spans="2:14" ht="17.399999999999999" x14ac:dyDescent="0.45">
      <c r="B559" s="35">
        <v>3</v>
      </c>
      <c r="C559" s="19"/>
      <c r="D559" s="24"/>
      <c r="E559" s="27">
        <v>45831</v>
      </c>
      <c r="F559" s="27">
        <v>45833</v>
      </c>
      <c r="G559" s="69" t="s">
        <v>150</v>
      </c>
      <c r="I559" s="26">
        <v>0.5</v>
      </c>
      <c r="J559" s="22" t="s">
        <v>10</v>
      </c>
      <c r="K559" s="27">
        <v>45834</v>
      </c>
      <c r="L559" s="27">
        <v>45834</v>
      </c>
      <c r="M559" s="69" t="s">
        <v>146</v>
      </c>
      <c r="N559" s="24"/>
    </row>
    <row r="560" spans="2:14" ht="17.399999999999999" x14ac:dyDescent="0.45">
      <c r="B560" s="35">
        <v>1</v>
      </c>
      <c r="C560" s="19"/>
      <c r="D560" s="24"/>
      <c r="E560" s="27">
        <v>45835</v>
      </c>
      <c r="F560" s="27">
        <v>45835</v>
      </c>
      <c r="G560" s="69" t="s">
        <v>150</v>
      </c>
      <c r="I560" s="26">
        <v>1</v>
      </c>
      <c r="J560" s="22"/>
      <c r="K560" s="27">
        <v>45866</v>
      </c>
      <c r="L560" s="27">
        <v>45866</v>
      </c>
      <c r="M560" s="70" t="s">
        <v>167</v>
      </c>
      <c r="N560" s="24"/>
    </row>
    <row r="561" spans="2:14" ht="17.399999999999999" x14ac:dyDescent="0.45">
      <c r="B561" s="35">
        <v>1</v>
      </c>
      <c r="C561" s="19"/>
      <c r="D561" s="24"/>
      <c r="E561" s="27">
        <v>45953</v>
      </c>
      <c r="F561" s="27">
        <v>45953</v>
      </c>
      <c r="G561" s="69" t="s">
        <v>228</v>
      </c>
      <c r="I561" s="26">
        <v>0.5</v>
      </c>
      <c r="J561" s="22" t="s">
        <v>10</v>
      </c>
      <c r="K561" s="27">
        <v>45908</v>
      </c>
      <c r="L561" s="27">
        <v>45908</v>
      </c>
      <c r="M561" s="70" t="s">
        <v>197</v>
      </c>
      <c r="N561" s="24"/>
    </row>
    <row r="562" spans="2:14" ht="17.399999999999999" x14ac:dyDescent="0.45">
      <c r="B562" s="35">
        <v>1</v>
      </c>
      <c r="C562" s="19"/>
      <c r="D562" s="24"/>
      <c r="E562" s="27">
        <v>45960</v>
      </c>
      <c r="F562" s="27">
        <v>45960</v>
      </c>
      <c r="G562" s="24"/>
      <c r="I562" s="26"/>
      <c r="J562" s="22"/>
      <c r="K562" s="27"/>
      <c r="L562" s="27"/>
      <c r="M562" s="24"/>
      <c r="N562" s="24"/>
    </row>
    <row r="563" spans="2:14" ht="17.399999999999999" x14ac:dyDescent="0.45">
      <c r="B563" s="35">
        <v>1</v>
      </c>
      <c r="C563" s="19"/>
      <c r="D563" s="24"/>
      <c r="E563" s="27">
        <v>45982</v>
      </c>
      <c r="F563" s="27">
        <v>45982</v>
      </c>
      <c r="G563" s="24"/>
      <c r="I563" s="26"/>
      <c r="J563" s="22"/>
      <c r="K563" s="24"/>
      <c r="L563" s="24"/>
      <c r="M563" s="24"/>
      <c r="N563" s="24"/>
    </row>
    <row r="564" spans="2:14" ht="17.399999999999999" x14ac:dyDescent="0.45">
      <c r="B564" s="35">
        <v>1</v>
      </c>
      <c r="C564" s="19"/>
      <c r="D564" s="24"/>
      <c r="E564" s="27">
        <v>46000</v>
      </c>
      <c r="F564" s="27">
        <v>46000</v>
      </c>
      <c r="G564" s="24"/>
      <c r="I564" s="26"/>
      <c r="J564" s="22"/>
      <c r="K564" s="24"/>
      <c r="L564" s="24"/>
      <c r="M564" s="24"/>
      <c r="N564" s="24"/>
    </row>
    <row r="565" spans="2:14" ht="17.399999999999999" x14ac:dyDescent="0.45">
      <c r="B565" s="35"/>
      <c r="C565" s="19"/>
      <c r="D565" s="24"/>
      <c r="E565" s="24"/>
      <c r="F565" s="24"/>
      <c r="G565" s="24"/>
      <c r="I565" s="26"/>
      <c r="J565" s="22"/>
      <c r="K565" s="24"/>
      <c r="L565" s="24"/>
      <c r="M565" s="24"/>
      <c r="N565" s="24"/>
    </row>
    <row r="566" spans="2:14" ht="18" thickBot="1" x14ac:dyDescent="0.5">
      <c r="B566" s="35"/>
      <c r="C566" s="19"/>
      <c r="D566" s="24"/>
      <c r="E566" s="24"/>
      <c r="F566" s="24"/>
      <c r="G566" s="24"/>
      <c r="I566" s="28"/>
      <c r="J566" s="22"/>
      <c r="K566" s="29"/>
      <c r="L566" s="29"/>
      <c r="M566" s="29"/>
      <c r="N566" s="29"/>
    </row>
    <row r="567" spans="2:14" ht="21.6" thickBot="1" x14ac:dyDescent="0.55000000000000004">
      <c r="B567" s="35"/>
      <c r="C567" s="19"/>
      <c r="D567" s="24"/>
      <c r="E567" s="36"/>
      <c r="F567" s="36"/>
      <c r="G567" s="36"/>
      <c r="I567" s="15">
        <f>SUM(I555:I566)</f>
        <v>6</v>
      </c>
      <c r="J567" s="93" t="str">
        <f>IF(I567&gt;=6,"YA NO PUEDE SOLICITAR DIAS ADMINISTRATIVOS","PUEDE SOLICITAR DIAS ADMINISTRATIVOS")</f>
        <v>YA NO PUEDE SOLICITAR DIAS ADMINISTRATIVOS</v>
      </c>
      <c r="K567" s="94"/>
      <c r="L567" s="94"/>
      <c r="M567" s="94"/>
      <c r="N567" s="95"/>
    </row>
    <row r="568" spans="2:14" ht="21.6" thickBot="1" x14ac:dyDescent="0.55000000000000004">
      <c r="B568" s="35"/>
      <c r="C568" s="19"/>
      <c r="D568" s="24"/>
      <c r="E568" s="36"/>
      <c r="F568" s="36"/>
      <c r="G568" s="36"/>
      <c r="I568" s="17">
        <f>6-I567</f>
        <v>0</v>
      </c>
      <c r="J568" s="93" t="str">
        <f>IF(I567&gt;6,"EXISTE UN ERROR","OK")</f>
        <v>OK</v>
      </c>
      <c r="K568" s="94"/>
      <c r="L568" s="94"/>
      <c r="M568" s="94"/>
      <c r="N568" s="95"/>
    </row>
    <row r="569" spans="2:14" ht="18" thickBot="1" x14ac:dyDescent="0.5">
      <c r="B569" s="35"/>
      <c r="C569" s="19"/>
      <c r="D569" s="24"/>
      <c r="E569" s="36"/>
      <c r="F569" s="36"/>
      <c r="G569" s="36"/>
      <c r="I569" s="1"/>
    </row>
    <row r="570" spans="2:14" ht="19.8" thickBot="1" x14ac:dyDescent="0.5">
      <c r="B570" s="35"/>
      <c r="C570" s="19"/>
      <c r="D570" s="24"/>
      <c r="E570" s="36"/>
      <c r="F570" s="36"/>
      <c r="G570" s="36"/>
      <c r="I570" s="12" t="s">
        <v>3</v>
      </c>
      <c r="J570" s="13"/>
      <c r="K570" s="13" t="s">
        <v>5</v>
      </c>
      <c r="L570" s="13" t="s">
        <v>6</v>
      </c>
      <c r="M570" s="13" t="s">
        <v>7</v>
      </c>
      <c r="N570" s="14" t="s">
        <v>8</v>
      </c>
    </row>
    <row r="571" spans="2:14" ht="17.399999999999999" x14ac:dyDescent="0.45">
      <c r="B571" s="35"/>
      <c r="C571" s="19"/>
      <c r="D571" s="24"/>
      <c r="E571" s="36"/>
      <c r="F571" s="36"/>
      <c r="G571" s="36"/>
      <c r="I571" s="21">
        <v>1</v>
      </c>
      <c r="J571" s="30"/>
      <c r="K571" s="31">
        <v>45721</v>
      </c>
      <c r="L571" s="31">
        <v>45721</v>
      </c>
      <c r="M571" s="32"/>
      <c r="N571" s="30"/>
    </row>
    <row r="572" spans="2:14" ht="17.399999999999999" x14ac:dyDescent="0.45">
      <c r="B572" s="35"/>
      <c r="C572" s="19"/>
      <c r="D572" s="24"/>
      <c r="E572" s="36"/>
      <c r="F572" s="36"/>
      <c r="G572" s="36"/>
      <c r="I572" s="26">
        <v>1</v>
      </c>
      <c r="J572" s="30"/>
      <c r="K572" s="33">
        <v>45875</v>
      </c>
      <c r="L572" s="33">
        <v>45875</v>
      </c>
      <c r="M572" s="34"/>
      <c r="N572" s="36"/>
    </row>
    <row r="573" spans="2:14" ht="17.399999999999999" x14ac:dyDescent="0.45">
      <c r="B573" s="35"/>
      <c r="C573" s="19"/>
      <c r="D573" s="24"/>
      <c r="E573" s="36"/>
      <c r="F573" s="36"/>
      <c r="G573" s="36"/>
      <c r="I573" s="26">
        <v>3</v>
      </c>
      <c r="J573" s="30"/>
      <c r="K573" s="33">
        <v>45915</v>
      </c>
      <c r="L573" s="33">
        <v>45917</v>
      </c>
      <c r="M573" s="34"/>
      <c r="N573" s="36"/>
    </row>
    <row r="574" spans="2:14" ht="17.399999999999999" x14ac:dyDescent="0.45">
      <c r="B574" s="35"/>
      <c r="C574" s="19"/>
      <c r="D574" s="24"/>
      <c r="E574" s="36"/>
      <c r="F574" s="36"/>
      <c r="G574" s="36"/>
      <c r="I574" s="26"/>
      <c r="J574" s="30"/>
      <c r="K574" s="33"/>
      <c r="L574" s="33"/>
      <c r="M574" s="34"/>
      <c r="N574" s="36"/>
    </row>
    <row r="575" spans="2:14" ht="18" thickBot="1" x14ac:dyDescent="0.5">
      <c r="B575" s="35"/>
      <c r="C575" s="19"/>
      <c r="D575" s="24"/>
      <c r="E575" s="36"/>
      <c r="F575" s="36"/>
      <c r="G575" s="36"/>
      <c r="I575" s="26"/>
      <c r="J575" s="30"/>
      <c r="K575" s="33"/>
      <c r="L575" s="33"/>
      <c r="M575" s="34"/>
      <c r="N575" s="36"/>
    </row>
    <row r="576" spans="2:14" ht="21.6" thickBot="1" x14ac:dyDescent="0.55000000000000004">
      <c r="B576" s="35"/>
      <c r="C576" s="19"/>
      <c r="D576" s="24"/>
      <c r="E576" s="36"/>
      <c r="F576" s="36"/>
      <c r="G576" s="36"/>
      <c r="I576" s="15">
        <f>SUM(I571:I575)</f>
        <v>5</v>
      </c>
      <c r="J576" s="93" t="str">
        <f>IF(I576&gt;=5,"YA NO PUEDE SOLICITAR DIAS CAPACITACION","PUEDE SOLICITAR DIAS CAPACITACION")</f>
        <v>YA NO PUEDE SOLICITAR DIAS CAPACITACION</v>
      </c>
      <c r="K576" s="94"/>
      <c r="L576" s="94"/>
      <c r="M576" s="94"/>
      <c r="N576" s="95"/>
    </row>
    <row r="577" spans="2:14" ht="21.6" thickBot="1" x14ac:dyDescent="0.55000000000000004">
      <c r="B577" s="35"/>
      <c r="C577" s="19"/>
      <c r="D577" s="24"/>
      <c r="E577" s="36"/>
      <c r="F577" s="36"/>
      <c r="G577" s="36"/>
      <c r="I577" s="17">
        <f>5-I576</f>
        <v>0</v>
      </c>
      <c r="J577" s="93" t="str">
        <f>IF(I576&gt;5,"EXISTE UN ERROR","OK")</f>
        <v>OK</v>
      </c>
      <c r="K577" s="94"/>
      <c r="L577" s="94"/>
      <c r="M577" s="94"/>
      <c r="N577" s="95"/>
    </row>
    <row r="578" spans="2:14" ht="17.399999999999999" x14ac:dyDescent="0.45">
      <c r="B578" s="35"/>
      <c r="C578" s="19"/>
      <c r="D578" s="24"/>
      <c r="E578" s="36"/>
      <c r="F578" s="36"/>
      <c r="G578" s="36"/>
    </row>
    <row r="579" spans="2:14" ht="17.399999999999999" x14ac:dyDescent="0.45">
      <c r="B579" s="35"/>
      <c r="C579" s="19"/>
      <c r="D579" s="24"/>
      <c r="E579" s="36"/>
      <c r="F579" s="36"/>
      <c r="G579" s="36"/>
    </row>
    <row r="580" spans="2:14" ht="18" thickBot="1" x14ac:dyDescent="0.5">
      <c r="B580" s="86">
        <v>10</v>
      </c>
      <c r="C580" s="41"/>
      <c r="D580" s="42"/>
      <c r="E580" s="37"/>
      <c r="F580" s="37"/>
      <c r="G580" s="37"/>
    </row>
    <row r="581" spans="2:14" ht="21.6" thickBot="1" x14ac:dyDescent="0.55000000000000004">
      <c r="B581" s="8">
        <f>+E555-F555</f>
        <v>1</v>
      </c>
      <c r="C581" s="87" t="str">
        <f>IF(E555&lt;=F555,"YA NO TIENE FERIADOS","PUEDE SOLICITAR DIAS FERIADOS")</f>
        <v>PUEDE SOLICITAR DIAS FERIADOS</v>
      </c>
      <c r="D581" s="88"/>
      <c r="E581" s="88"/>
      <c r="F581" s="88"/>
      <c r="G581" s="89"/>
    </row>
    <row r="582" spans="2:14" ht="19.2" thickBot="1" x14ac:dyDescent="0.5">
      <c r="C582" s="90" t="str">
        <f>IF(F555&gt;E555,"EXISTE UN ERROR","OK")</f>
        <v>OK</v>
      </c>
      <c r="D582" s="91"/>
      <c r="E582" s="91"/>
      <c r="F582" s="91"/>
      <c r="G582" s="92"/>
    </row>
    <row r="585" spans="2:14" ht="19.2" thickBot="1" x14ac:dyDescent="0.5">
      <c r="B585" s="16" t="s">
        <v>155</v>
      </c>
      <c r="I585" s="16" t="str">
        <f>+B585</f>
        <v>CORNEJO ESPINOZA CAMILA ESTEFANIA</v>
      </c>
    </row>
    <row r="586" spans="2:14" ht="18.600000000000001" thickBot="1" x14ac:dyDescent="0.4">
      <c r="B586" s="5" t="s">
        <v>0</v>
      </c>
      <c r="C586" s="5" t="s">
        <v>1</v>
      </c>
      <c r="D586" s="5" t="s">
        <v>98</v>
      </c>
      <c r="E586" s="5" t="s">
        <v>12</v>
      </c>
      <c r="F586" s="6" t="s">
        <v>2</v>
      </c>
      <c r="G586" s="6" t="s">
        <v>7</v>
      </c>
      <c r="I586" s="2" t="s">
        <v>3</v>
      </c>
      <c r="J586" s="3" t="s">
        <v>4</v>
      </c>
      <c r="K586" s="3" t="s">
        <v>5</v>
      </c>
      <c r="L586" s="3" t="s">
        <v>6</v>
      </c>
      <c r="M586" s="3" t="s">
        <v>7</v>
      </c>
      <c r="N586" s="4" t="s">
        <v>8</v>
      </c>
    </row>
    <row r="587" spans="2:14" ht="17.399999999999999" x14ac:dyDescent="0.45">
      <c r="B587" s="9">
        <v>0</v>
      </c>
      <c r="C587" s="9">
        <v>0</v>
      </c>
      <c r="D587" s="9">
        <v>0</v>
      </c>
      <c r="E587" s="11">
        <f>+B587+C587+D587</f>
        <v>0</v>
      </c>
      <c r="F587" s="11">
        <f>SUM(B588:B612)+SUM(D588:D612)</f>
        <v>0</v>
      </c>
      <c r="G587" s="19"/>
      <c r="I587" s="21">
        <v>0.5</v>
      </c>
      <c r="J587" s="22" t="s">
        <v>9</v>
      </c>
      <c r="K587" s="23">
        <v>45853</v>
      </c>
      <c r="L587" s="23">
        <v>45853</v>
      </c>
      <c r="M587" s="70" t="s">
        <v>164</v>
      </c>
      <c r="N587" s="25"/>
    </row>
    <row r="588" spans="2:14" ht="17.399999999999999" x14ac:dyDescent="0.45">
      <c r="B588" s="35"/>
      <c r="C588" s="19"/>
      <c r="D588" s="24"/>
      <c r="E588" s="27"/>
      <c r="F588" s="27"/>
      <c r="G588" s="24"/>
      <c r="I588" s="26">
        <v>1</v>
      </c>
      <c r="J588" s="22"/>
      <c r="K588" s="27">
        <v>45911</v>
      </c>
      <c r="L588" s="27">
        <v>45911</v>
      </c>
      <c r="M588" s="70" t="s">
        <v>197</v>
      </c>
      <c r="N588" s="24"/>
    </row>
    <row r="589" spans="2:14" ht="17.399999999999999" x14ac:dyDescent="0.45">
      <c r="B589" s="35"/>
      <c r="C589" s="19"/>
      <c r="D589" s="24"/>
      <c r="E589" s="27"/>
      <c r="F589" s="27"/>
      <c r="G589" s="24"/>
      <c r="I589" s="26">
        <v>1</v>
      </c>
      <c r="J589" s="22"/>
      <c r="K589" s="27">
        <v>45965</v>
      </c>
      <c r="L589" s="27">
        <v>45965</v>
      </c>
      <c r="M589" s="69" t="s">
        <v>231</v>
      </c>
      <c r="N589" s="24"/>
    </row>
    <row r="590" spans="2:14" ht="17.399999999999999" x14ac:dyDescent="0.45">
      <c r="B590" s="35"/>
      <c r="C590" s="19"/>
      <c r="D590" s="24"/>
      <c r="E590" s="27"/>
      <c r="F590" s="27"/>
      <c r="G590" s="24"/>
      <c r="I590" s="26">
        <v>1</v>
      </c>
      <c r="J590" s="22"/>
      <c r="K590" s="27">
        <v>45974</v>
      </c>
      <c r="L590" s="27">
        <v>45974</v>
      </c>
      <c r="M590" s="24"/>
      <c r="N590" s="24"/>
    </row>
    <row r="591" spans="2:14" ht="17.399999999999999" x14ac:dyDescent="0.45">
      <c r="B591" s="35"/>
      <c r="C591" s="19"/>
      <c r="D591" s="24"/>
      <c r="E591" s="27"/>
      <c r="F591" s="27"/>
      <c r="G591" s="24"/>
      <c r="I591" s="26">
        <v>0.5</v>
      </c>
      <c r="J591" s="22" t="s">
        <v>10</v>
      </c>
      <c r="K591" s="27">
        <v>45994</v>
      </c>
      <c r="L591" s="27">
        <v>45994</v>
      </c>
      <c r="M591" s="24"/>
      <c r="N591" s="24"/>
    </row>
    <row r="592" spans="2:14" ht="17.399999999999999" x14ac:dyDescent="0.45">
      <c r="B592" s="35"/>
      <c r="C592" s="19"/>
      <c r="D592" s="24"/>
      <c r="E592" s="27"/>
      <c r="F592" s="27"/>
      <c r="G592" s="24"/>
      <c r="I592" s="26">
        <v>1</v>
      </c>
      <c r="J592" s="22"/>
      <c r="K592" s="27">
        <v>46001</v>
      </c>
      <c r="L592" s="27">
        <v>46001</v>
      </c>
      <c r="M592" s="24"/>
      <c r="N592" s="24"/>
    </row>
    <row r="593" spans="2:14" ht="17.399999999999999" x14ac:dyDescent="0.45">
      <c r="B593" s="35"/>
      <c r="C593" s="19"/>
      <c r="D593" s="24"/>
      <c r="E593" s="24"/>
      <c r="F593" s="24"/>
      <c r="G593" s="24"/>
      <c r="I593" s="26"/>
      <c r="J593" s="22"/>
      <c r="K593" s="27"/>
      <c r="L593" s="27"/>
      <c r="M593" s="24"/>
      <c r="N593" s="24"/>
    </row>
    <row r="594" spans="2:14" ht="17.399999999999999" x14ac:dyDescent="0.45">
      <c r="B594" s="35"/>
      <c r="C594" s="19"/>
      <c r="D594" s="24"/>
      <c r="E594" s="24"/>
      <c r="F594" s="24"/>
      <c r="G594" s="24"/>
      <c r="I594" s="26"/>
      <c r="J594" s="22"/>
      <c r="K594" s="27"/>
      <c r="L594" s="27"/>
      <c r="M594" s="24"/>
      <c r="N594" s="24"/>
    </row>
    <row r="595" spans="2:14" ht="17.399999999999999" x14ac:dyDescent="0.45">
      <c r="B595" s="35"/>
      <c r="C595" s="19"/>
      <c r="D595" s="24"/>
      <c r="E595" s="24"/>
      <c r="F595" s="24"/>
      <c r="G595" s="24"/>
      <c r="I595" s="26"/>
      <c r="J595" s="22"/>
      <c r="K595" s="24"/>
      <c r="L595" s="24"/>
      <c r="M595" s="24"/>
      <c r="N595" s="24"/>
    </row>
    <row r="596" spans="2:14" ht="17.399999999999999" x14ac:dyDescent="0.45">
      <c r="B596" s="35"/>
      <c r="C596" s="19"/>
      <c r="D596" s="24"/>
      <c r="E596" s="24"/>
      <c r="F596" s="24"/>
      <c r="G596" s="24"/>
      <c r="I596" s="26"/>
      <c r="J596" s="22"/>
      <c r="K596" s="24"/>
      <c r="L596" s="24"/>
      <c r="M596" s="24"/>
      <c r="N596" s="24"/>
    </row>
    <row r="597" spans="2:14" ht="17.399999999999999" x14ac:dyDescent="0.45">
      <c r="B597" s="35"/>
      <c r="C597" s="19"/>
      <c r="D597" s="24"/>
      <c r="E597" s="24"/>
      <c r="F597" s="24"/>
      <c r="G597" s="24"/>
      <c r="I597" s="26"/>
      <c r="J597" s="22"/>
      <c r="K597" s="24"/>
      <c r="L597" s="24"/>
      <c r="M597" s="24"/>
      <c r="N597" s="24"/>
    </row>
    <row r="598" spans="2:14" ht="18" thickBot="1" x14ac:dyDescent="0.5">
      <c r="B598" s="35"/>
      <c r="C598" s="19"/>
      <c r="D598" s="24"/>
      <c r="E598" s="24"/>
      <c r="F598" s="24"/>
      <c r="G598" s="24"/>
      <c r="I598" s="28"/>
      <c r="J598" s="22"/>
      <c r="K598" s="29"/>
      <c r="L598" s="29"/>
      <c r="M598" s="29"/>
      <c r="N598" s="29"/>
    </row>
    <row r="599" spans="2:14" ht="21.6" thickBot="1" x14ac:dyDescent="0.55000000000000004">
      <c r="B599" s="35"/>
      <c r="C599" s="19"/>
      <c r="D599" s="24"/>
      <c r="E599" s="36"/>
      <c r="F599" s="36"/>
      <c r="G599" s="36"/>
      <c r="I599" s="15">
        <f>SUM(I587:I598)</f>
        <v>5</v>
      </c>
      <c r="J599" s="93" t="str">
        <f>IF(I599&gt;=6,"YA NO PUEDE SOLICITAR DIAS ADMINISTRATIVOS","PUEDE SOLICITAR DIAS ADMINISTRATIVOS")</f>
        <v>PUEDE SOLICITAR DIAS ADMINISTRATIVOS</v>
      </c>
      <c r="K599" s="94"/>
      <c r="L599" s="94"/>
      <c r="M599" s="94"/>
      <c r="N599" s="95"/>
    </row>
    <row r="600" spans="2:14" ht="21.6" thickBot="1" x14ac:dyDescent="0.55000000000000004">
      <c r="B600" s="35"/>
      <c r="C600" s="19"/>
      <c r="D600" s="24"/>
      <c r="E600" s="36"/>
      <c r="F600" s="36"/>
      <c r="G600" s="36"/>
      <c r="I600" s="17">
        <f>6-I599</f>
        <v>1</v>
      </c>
      <c r="J600" s="93" t="str">
        <f>IF(I599&gt;6,"EXISTE UN ERROR","OK")</f>
        <v>OK</v>
      </c>
      <c r="K600" s="94"/>
      <c r="L600" s="94"/>
      <c r="M600" s="94"/>
      <c r="N600" s="95"/>
    </row>
    <row r="601" spans="2:14" ht="18" thickBot="1" x14ac:dyDescent="0.5">
      <c r="B601" s="35"/>
      <c r="C601" s="19"/>
      <c r="D601" s="24"/>
      <c r="E601" s="36"/>
      <c r="F601" s="36"/>
      <c r="G601" s="36"/>
      <c r="I601" s="1"/>
    </row>
    <row r="602" spans="2:14" ht="19.8" thickBot="1" x14ac:dyDescent="0.5">
      <c r="B602" s="35"/>
      <c r="C602" s="19"/>
      <c r="D602" s="24"/>
      <c r="E602" s="36"/>
      <c r="F602" s="36"/>
      <c r="G602" s="36"/>
      <c r="I602" s="12" t="s">
        <v>3</v>
      </c>
      <c r="J602" s="13"/>
      <c r="K602" s="13" t="s">
        <v>5</v>
      </c>
      <c r="L602" s="13" t="s">
        <v>6</v>
      </c>
      <c r="M602" s="13" t="s">
        <v>7</v>
      </c>
      <c r="N602" s="14" t="s">
        <v>8</v>
      </c>
    </row>
    <row r="603" spans="2:14" ht="17.399999999999999" x14ac:dyDescent="0.45">
      <c r="B603" s="35"/>
      <c r="C603" s="19"/>
      <c r="D603" s="24"/>
      <c r="E603" s="36"/>
      <c r="F603" s="36"/>
      <c r="G603" s="36"/>
      <c r="I603" s="21"/>
      <c r="J603" s="30"/>
      <c r="K603" s="31"/>
      <c r="L603" s="31"/>
      <c r="M603" s="32"/>
      <c r="N603" s="30"/>
    </row>
    <row r="604" spans="2:14" ht="17.399999999999999" x14ac:dyDescent="0.45">
      <c r="B604" s="35"/>
      <c r="C604" s="19"/>
      <c r="D604" s="24"/>
      <c r="E604" s="36"/>
      <c r="F604" s="36"/>
      <c r="G604" s="36"/>
      <c r="I604" s="26"/>
      <c r="J604" s="30"/>
      <c r="K604" s="33"/>
      <c r="L604" s="33"/>
      <c r="M604" s="34"/>
      <c r="N604" s="36"/>
    </row>
    <row r="605" spans="2:14" ht="17.399999999999999" x14ac:dyDescent="0.45">
      <c r="B605" s="35"/>
      <c r="C605" s="19"/>
      <c r="D605" s="24"/>
      <c r="E605" s="36"/>
      <c r="F605" s="36"/>
      <c r="G605" s="36"/>
      <c r="I605" s="26"/>
      <c r="J605" s="30"/>
      <c r="K605" s="33"/>
      <c r="L605" s="33"/>
      <c r="M605" s="34"/>
      <c r="N605" s="36"/>
    </row>
    <row r="606" spans="2:14" ht="17.399999999999999" x14ac:dyDescent="0.45">
      <c r="B606" s="35"/>
      <c r="C606" s="19"/>
      <c r="D606" s="24"/>
      <c r="E606" s="36"/>
      <c r="F606" s="36"/>
      <c r="G606" s="36"/>
      <c r="I606" s="26"/>
      <c r="J606" s="30"/>
      <c r="K606" s="33"/>
      <c r="L606" s="33"/>
      <c r="M606" s="34"/>
      <c r="N606" s="36"/>
    </row>
    <row r="607" spans="2:14" ht="18" thickBot="1" x14ac:dyDescent="0.5">
      <c r="B607" s="35"/>
      <c r="C607" s="19"/>
      <c r="D607" s="24"/>
      <c r="E607" s="36"/>
      <c r="F607" s="36"/>
      <c r="G607" s="36"/>
      <c r="I607" s="26"/>
      <c r="J607" s="30"/>
      <c r="K607" s="33"/>
      <c r="L607" s="33"/>
      <c r="M607" s="34"/>
      <c r="N607" s="36"/>
    </row>
    <row r="608" spans="2:14" ht="21.6" thickBot="1" x14ac:dyDescent="0.55000000000000004">
      <c r="B608" s="35"/>
      <c r="C608" s="19"/>
      <c r="D608" s="24"/>
      <c r="E608" s="36"/>
      <c r="F608" s="36"/>
      <c r="G608" s="36"/>
      <c r="I608" s="15">
        <f>SUM(I603:I607)</f>
        <v>0</v>
      </c>
      <c r="J608" s="93" t="str">
        <f>IF(I608&gt;=5,"YA NO PUEDE SOLICITAR DIAS CAPACITACION","PUEDE SOLICITAR DIAS CAPACITACION")</f>
        <v>PUEDE SOLICITAR DIAS CAPACITACION</v>
      </c>
      <c r="K608" s="94"/>
      <c r="L608" s="94"/>
      <c r="M608" s="94"/>
      <c r="N608" s="95"/>
    </row>
    <row r="609" spans="2:14" ht="21.6" thickBot="1" x14ac:dyDescent="0.55000000000000004">
      <c r="B609" s="35"/>
      <c r="C609" s="19"/>
      <c r="D609" s="24"/>
      <c r="E609" s="36"/>
      <c r="F609" s="36"/>
      <c r="G609" s="36"/>
      <c r="I609" s="17">
        <f>5-I608</f>
        <v>5</v>
      </c>
      <c r="J609" s="93" t="str">
        <f>IF(I608&gt;5,"EXISTE UN ERROR","OK")</f>
        <v>OK</v>
      </c>
      <c r="K609" s="94"/>
      <c r="L609" s="94"/>
      <c r="M609" s="94"/>
      <c r="N609" s="95"/>
    </row>
    <row r="610" spans="2:14" ht="17.399999999999999" x14ac:dyDescent="0.45">
      <c r="B610" s="35"/>
      <c r="C610" s="19"/>
      <c r="D610" s="24"/>
      <c r="E610" s="36"/>
      <c r="F610" s="36"/>
      <c r="G610" s="36"/>
    </row>
    <row r="611" spans="2:14" ht="17.399999999999999" x14ac:dyDescent="0.45">
      <c r="B611" s="35"/>
      <c r="C611" s="19"/>
      <c r="D611" s="24"/>
      <c r="E611" s="36"/>
      <c r="F611" s="36"/>
      <c r="G611" s="36"/>
    </row>
    <row r="612" spans="2:14" ht="18" thickBot="1" x14ac:dyDescent="0.5">
      <c r="B612" s="35"/>
      <c r="C612" s="41"/>
      <c r="D612" s="42"/>
      <c r="E612" s="37"/>
      <c r="F612" s="37"/>
      <c r="G612" s="37"/>
    </row>
    <row r="613" spans="2:14" ht="21.6" thickBot="1" x14ac:dyDescent="0.55000000000000004">
      <c r="B613" s="8">
        <f>+E587-F587</f>
        <v>0</v>
      </c>
      <c r="C613" s="87" t="str">
        <f>IF(E587&lt;=F587,"YA NO TIENE FERIADOS","PUEDE SOLICITAR DIAS FERIADOS")</f>
        <v>YA NO TIENE FERIADOS</v>
      </c>
      <c r="D613" s="88"/>
      <c r="E613" s="88"/>
      <c r="F613" s="88"/>
      <c r="G613" s="89"/>
    </row>
    <row r="614" spans="2:14" ht="19.2" thickBot="1" x14ac:dyDescent="0.5">
      <c r="C614" s="90" t="str">
        <f>IF(F587&gt;E587,"EXISTE UN ERROR","OK")</f>
        <v>OK</v>
      </c>
      <c r="D614" s="91"/>
      <c r="E614" s="91"/>
      <c r="F614" s="91"/>
      <c r="G614" s="92"/>
    </row>
    <row r="620" spans="2:14" ht="19.2" thickBot="1" x14ac:dyDescent="0.5">
      <c r="B620" s="16" t="s">
        <v>75</v>
      </c>
      <c r="I620" s="16" t="s">
        <v>75</v>
      </c>
    </row>
    <row r="621" spans="2:14" ht="18.600000000000001" thickBot="1" x14ac:dyDescent="0.4">
      <c r="B621" s="5" t="s">
        <v>0</v>
      </c>
      <c r="C621" s="5" t="s">
        <v>1</v>
      </c>
      <c r="D621" s="5" t="s">
        <v>98</v>
      </c>
      <c r="E621" s="5" t="s">
        <v>12</v>
      </c>
      <c r="F621" s="6" t="s">
        <v>2</v>
      </c>
      <c r="G621" s="6" t="s">
        <v>7</v>
      </c>
      <c r="I621" s="2" t="s">
        <v>3</v>
      </c>
      <c r="J621" s="3" t="s">
        <v>4</v>
      </c>
      <c r="K621" s="3" t="s">
        <v>5</v>
      </c>
      <c r="L621" s="3" t="s">
        <v>6</v>
      </c>
      <c r="M621" s="3" t="s">
        <v>7</v>
      </c>
      <c r="N621" s="4" t="s">
        <v>8</v>
      </c>
    </row>
    <row r="622" spans="2:14" ht="17.399999999999999" x14ac:dyDescent="0.45">
      <c r="B622" s="9">
        <v>15</v>
      </c>
      <c r="C622" s="9">
        <v>14</v>
      </c>
      <c r="D622" s="9">
        <v>0</v>
      </c>
      <c r="E622" s="11">
        <f>+B622+C622+D622</f>
        <v>29</v>
      </c>
      <c r="F622" s="11">
        <f>SUM(B623:B647)+SUM(D623:D647)</f>
        <v>28</v>
      </c>
      <c r="G622" s="19"/>
      <c r="I622" s="21">
        <v>0.5</v>
      </c>
      <c r="J622" s="22" t="s">
        <v>10</v>
      </c>
      <c r="K622" s="23">
        <v>45749</v>
      </c>
      <c r="L622" s="23">
        <v>45749</v>
      </c>
      <c r="M622" s="71" t="s">
        <v>130</v>
      </c>
      <c r="N622" s="25"/>
    </row>
    <row r="623" spans="2:14" ht="17.399999999999999" x14ac:dyDescent="0.45">
      <c r="B623" s="35">
        <v>1</v>
      </c>
      <c r="C623" s="19"/>
      <c r="D623" s="24"/>
      <c r="E623" s="27">
        <v>45659</v>
      </c>
      <c r="F623" s="27">
        <v>45659</v>
      </c>
      <c r="G623" s="69" t="s">
        <v>105</v>
      </c>
      <c r="I623" s="26">
        <v>1</v>
      </c>
      <c r="J623" s="22"/>
      <c r="K623" s="27">
        <v>45779</v>
      </c>
      <c r="L623" s="27">
        <v>45779</v>
      </c>
      <c r="M623" s="70" t="s">
        <v>135</v>
      </c>
      <c r="N623" s="24"/>
    </row>
    <row r="624" spans="2:14" ht="17.399999999999999" x14ac:dyDescent="0.45">
      <c r="B624" s="35">
        <v>15</v>
      </c>
      <c r="C624" s="19"/>
      <c r="D624" s="24"/>
      <c r="E624" s="27">
        <v>45677</v>
      </c>
      <c r="F624" s="27">
        <v>45695</v>
      </c>
      <c r="G624" s="69" t="s">
        <v>102</v>
      </c>
      <c r="I624" s="26">
        <v>1</v>
      </c>
      <c r="J624" s="22"/>
      <c r="K624" s="27">
        <v>45821</v>
      </c>
      <c r="L624" s="27">
        <v>45821</v>
      </c>
      <c r="M624" s="69" t="s">
        <v>153</v>
      </c>
      <c r="N624" s="24"/>
    </row>
    <row r="625" spans="2:14" ht="17.399999999999999" x14ac:dyDescent="0.45">
      <c r="B625" s="35">
        <v>2</v>
      </c>
      <c r="C625" s="19"/>
      <c r="D625" s="24"/>
      <c r="E625" s="27">
        <v>45841</v>
      </c>
      <c r="F625" s="27">
        <v>45842</v>
      </c>
      <c r="G625" s="69" t="s">
        <v>160</v>
      </c>
      <c r="I625" s="26">
        <v>1</v>
      </c>
      <c r="J625" s="22"/>
      <c r="K625" s="27">
        <v>45954</v>
      </c>
      <c r="L625" s="27">
        <v>45954</v>
      </c>
      <c r="M625" s="69" t="s">
        <v>225</v>
      </c>
      <c r="N625" s="24"/>
    </row>
    <row r="626" spans="2:14" ht="17.399999999999999" x14ac:dyDescent="0.45">
      <c r="B626" s="35"/>
      <c r="C626" s="19"/>
      <c r="D626" s="24"/>
      <c r="E626" s="24"/>
      <c r="F626" s="24"/>
      <c r="G626" s="24"/>
      <c r="I626" s="26">
        <v>0.5</v>
      </c>
      <c r="J626" s="22" t="s">
        <v>10</v>
      </c>
      <c r="K626" s="27">
        <v>45972</v>
      </c>
      <c r="L626" s="27">
        <v>45972</v>
      </c>
      <c r="M626" s="24"/>
      <c r="N626" s="24"/>
    </row>
    <row r="627" spans="2:14" ht="17.399999999999999" x14ac:dyDescent="0.45">
      <c r="B627" s="35"/>
      <c r="C627" s="19"/>
      <c r="D627" s="24"/>
      <c r="E627" s="24"/>
      <c r="F627" s="24"/>
      <c r="G627" s="24"/>
      <c r="I627" s="26"/>
      <c r="J627" s="22"/>
      <c r="K627" s="27"/>
      <c r="L627" s="27"/>
      <c r="M627" s="24"/>
      <c r="N627" s="24"/>
    </row>
    <row r="628" spans="2:14" ht="17.399999999999999" x14ac:dyDescent="0.45">
      <c r="B628" s="35"/>
      <c r="C628" s="19"/>
      <c r="D628" s="24"/>
      <c r="E628" s="24"/>
      <c r="F628" s="24"/>
      <c r="G628" s="24"/>
      <c r="I628" s="26"/>
      <c r="J628" s="22"/>
      <c r="K628" s="27"/>
      <c r="L628" s="27"/>
      <c r="M628" s="24"/>
      <c r="N628" s="24"/>
    </row>
    <row r="629" spans="2:14" ht="17.399999999999999" x14ac:dyDescent="0.45">
      <c r="B629" s="35"/>
      <c r="C629" s="19"/>
      <c r="D629" s="24"/>
      <c r="E629" s="24"/>
      <c r="F629" s="24"/>
      <c r="G629" s="24"/>
      <c r="I629" s="26"/>
      <c r="J629" s="22"/>
      <c r="K629" s="24"/>
      <c r="L629" s="24"/>
      <c r="M629" s="24"/>
      <c r="N629" s="24"/>
    </row>
    <row r="630" spans="2:14" ht="17.399999999999999" x14ac:dyDescent="0.45">
      <c r="B630" s="35"/>
      <c r="C630" s="19"/>
      <c r="D630" s="24"/>
      <c r="E630" s="24"/>
      <c r="F630" s="24"/>
      <c r="G630" s="24"/>
      <c r="I630" s="26"/>
      <c r="J630" s="22"/>
      <c r="K630" s="24"/>
      <c r="L630" s="24"/>
      <c r="M630" s="24"/>
      <c r="N630" s="24"/>
    </row>
    <row r="631" spans="2:14" ht="17.399999999999999" x14ac:dyDescent="0.45">
      <c r="B631" s="35"/>
      <c r="C631" s="19"/>
      <c r="D631" s="24"/>
      <c r="E631" s="24"/>
      <c r="F631" s="24"/>
      <c r="G631" s="24"/>
      <c r="I631" s="26"/>
      <c r="J631" s="22"/>
      <c r="K631" s="24"/>
      <c r="L631" s="24"/>
      <c r="M631" s="24"/>
      <c r="N631" s="24"/>
    </row>
    <row r="632" spans="2:14" ht="17.399999999999999" x14ac:dyDescent="0.45">
      <c r="B632" s="35"/>
      <c r="C632" s="19"/>
      <c r="D632" s="24"/>
      <c r="E632" s="24"/>
      <c r="F632" s="24"/>
      <c r="G632" s="24"/>
      <c r="I632" s="26"/>
      <c r="J632" s="22"/>
      <c r="K632" s="24"/>
      <c r="L632" s="24"/>
      <c r="M632" s="24"/>
      <c r="N632" s="24"/>
    </row>
    <row r="633" spans="2:14" ht="18" thickBot="1" x14ac:dyDescent="0.5">
      <c r="B633" s="35"/>
      <c r="C633" s="19"/>
      <c r="D633" s="24"/>
      <c r="E633" s="24"/>
      <c r="F633" s="24"/>
      <c r="G633" s="24"/>
      <c r="I633" s="28"/>
      <c r="J633" s="22"/>
      <c r="K633" s="29"/>
      <c r="L633" s="29"/>
      <c r="M633" s="29"/>
      <c r="N633" s="29"/>
    </row>
    <row r="634" spans="2:14" ht="21.6" thickBot="1" x14ac:dyDescent="0.55000000000000004">
      <c r="B634" s="35"/>
      <c r="C634" s="19"/>
      <c r="D634" s="24"/>
      <c r="E634" s="36"/>
      <c r="F634" s="36"/>
      <c r="G634" s="36"/>
      <c r="I634" s="15">
        <f>SUM(I622:I633)</f>
        <v>4</v>
      </c>
      <c r="J634" s="93" t="str">
        <f>IF(I634&gt;=6,"YA NO PUEDE SOLICITAR DIAS ADMINISTRATIVOS","PUEDE SOLICITAR DIAS ADMINISTRATIVOS")</f>
        <v>PUEDE SOLICITAR DIAS ADMINISTRATIVOS</v>
      </c>
      <c r="K634" s="94"/>
      <c r="L634" s="94"/>
      <c r="M634" s="94"/>
      <c r="N634" s="95"/>
    </row>
    <row r="635" spans="2:14" ht="21.6" thickBot="1" x14ac:dyDescent="0.55000000000000004">
      <c r="B635" s="35"/>
      <c r="C635" s="19"/>
      <c r="D635" s="24"/>
      <c r="E635" s="36"/>
      <c r="F635" s="36"/>
      <c r="G635" s="36"/>
      <c r="I635" s="17">
        <f>6-I634</f>
        <v>2</v>
      </c>
      <c r="J635" s="93" t="str">
        <f>IF(I634&gt;6,"EXISTE UN ERROR","OK")</f>
        <v>OK</v>
      </c>
      <c r="K635" s="94"/>
      <c r="L635" s="94"/>
      <c r="M635" s="94"/>
      <c r="N635" s="95"/>
    </row>
    <row r="636" spans="2:14" ht="18" thickBot="1" x14ac:dyDescent="0.5">
      <c r="B636" s="35"/>
      <c r="C636" s="19"/>
      <c r="D636" s="24"/>
      <c r="E636" s="36"/>
      <c r="F636" s="36"/>
      <c r="G636" s="36"/>
      <c r="I636" s="1"/>
    </row>
    <row r="637" spans="2:14" ht="19.8" thickBot="1" x14ac:dyDescent="0.5">
      <c r="B637" s="35"/>
      <c r="C637" s="19"/>
      <c r="D637" s="24"/>
      <c r="E637" s="36"/>
      <c r="F637" s="36"/>
      <c r="G637" s="36"/>
      <c r="I637" s="12" t="s">
        <v>3</v>
      </c>
      <c r="J637" s="13"/>
      <c r="K637" s="13" t="s">
        <v>5</v>
      </c>
      <c r="L637" s="13" t="s">
        <v>6</v>
      </c>
      <c r="M637" s="13" t="s">
        <v>7</v>
      </c>
      <c r="N637" s="14" t="s">
        <v>8</v>
      </c>
    </row>
    <row r="638" spans="2:14" ht="17.399999999999999" x14ac:dyDescent="0.45">
      <c r="B638" s="35"/>
      <c r="C638" s="19"/>
      <c r="D638" s="24"/>
      <c r="E638" s="36"/>
      <c r="F638" s="36"/>
      <c r="G638" s="36"/>
      <c r="I638" s="21"/>
      <c r="J638" s="30"/>
      <c r="K638" s="31"/>
      <c r="L638" s="31"/>
      <c r="M638" s="32"/>
      <c r="N638" s="32"/>
    </row>
    <row r="639" spans="2:14" ht="17.399999999999999" x14ac:dyDescent="0.45">
      <c r="B639" s="35"/>
      <c r="C639" s="19"/>
      <c r="D639" s="24"/>
      <c r="E639" s="36"/>
      <c r="F639" s="36"/>
      <c r="G639" s="36"/>
      <c r="I639" s="26"/>
      <c r="J639" s="30"/>
      <c r="K639" s="34"/>
      <c r="L639" s="34"/>
      <c r="M639" s="34"/>
      <c r="N639" s="34"/>
    </row>
    <row r="640" spans="2:14" ht="17.399999999999999" x14ac:dyDescent="0.45">
      <c r="B640" s="35"/>
      <c r="C640" s="19"/>
      <c r="D640" s="24"/>
      <c r="E640" s="36"/>
      <c r="F640" s="36"/>
      <c r="G640" s="36"/>
      <c r="I640" s="26"/>
      <c r="J640" s="30"/>
      <c r="K640" s="34"/>
      <c r="L640" s="34"/>
      <c r="M640" s="34"/>
      <c r="N640" s="34"/>
    </row>
    <row r="641" spans="2:14" ht="17.399999999999999" x14ac:dyDescent="0.45">
      <c r="B641" s="35"/>
      <c r="C641" s="19"/>
      <c r="D641" s="24"/>
      <c r="E641" s="36"/>
      <c r="F641" s="36"/>
      <c r="G641" s="36"/>
      <c r="I641" s="26"/>
      <c r="J641" s="30"/>
      <c r="K641" s="34"/>
      <c r="L641" s="34"/>
      <c r="M641" s="34"/>
      <c r="N641" s="34"/>
    </row>
    <row r="642" spans="2:14" ht="18" thickBot="1" x14ac:dyDescent="0.5">
      <c r="B642" s="35"/>
      <c r="C642" s="19"/>
      <c r="D642" s="24"/>
      <c r="E642" s="36"/>
      <c r="F642" s="36"/>
      <c r="G642" s="36"/>
      <c r="I642" s="26"/>
      <c r="J642" s="30"/>
      <c r="K642" s="34"/>
      <c r="L642" s="34"/>
      <c r="M642" s="34"/>
      <c r="N642" s="34"/>
    </row>
    <row r="643" spans="2:14" ht="21.6" thickBot="1" x14ac:dyDescent="0.55000000000000004">
      <c r="B643" s="35"/>
      <c r="C643" s="19"/>
      <c r="D643" s="24"/>
      <c r="E643" s="36"/>
      <c r="F643" s="36"/>
      <c r="G643" s="36"/>
      <c r="I643" s="15">
        <f>SUM(I638:I642)</f>
        <v>0</v>
      </c>
      <c r="J643" s="93" t="str">
        <f>IF(I643&gt;=5,"YA NO PUEDE SOLICITAR DIAS CAPACITACION","PUEDE SOLICITAR DIAS CAPACITACION")</f>
        <v>PUEDE SOLICITAR DIAS CAPACITACION</v>
      </c>
      <c r="K643" s="94"/>
      <c r="L643" s="94"/>
      <c r="M643" s="94"/>
      <c r="N643" s="95"/>
    </row>
    <row r="644" spans="2:14" ht="21.6" thickBot="1" x14ac:dyDescent="0.55000000000000004">
      <c r="B644" s="35"/>
      <c r="C644" s="19"/>
      <c r="D644" s="24"/>
      <c r="E644" s="36"/>
      <c r="F644" s="36"/>
      <c r="G644" s="36"/>
      <c r="I644" s="17">
        <f>5-I643</f>
        <v>5</v>
      </c>
      <c r="J644" s="93" t="str">
        <f>IF(I643&gt;5,"EXISTE UN ERROR","OK")</f>
        <v>OK</v>
      </c>
      <c r="K644" s="94"/>
      <c r="L644" s="94"/>
      <c r="M644" s="94"/>
      <c r="N644" s="95"/>
    </row>
    <row r="645" spans="2:14" ht="17.399999999999999" x14ac:dyDescent="0.45">
      <c r="B645" s="35"/>
      <c r="C645" s="19"/>
      <c r="D645" s="24"/>
      <c r="E645" s="36"/>
      <c r="F645" s="36"/>
      <c r="G645" s="36"/>
    </row>
    <row r="646" spans="2:14" ht="17.399999999999999" x14ac:dyDescent="0.45">
      <c r="B646" s="35"/>
      <c r="C646" s="19"/>
      <c r="D646" s="24"/>
      <c r="E646" s="36"/>
      <c r="F646" s="36"/>
      <c r="G646" s="36"/>
    </row>
    <row r="647" spans="2:14" ht="18" thickBot="1" x14ac:dyDescent="0.5">
      <c r="B647" s="86">
        <v>10</v>
      </c>
      <c r="C647" s="41"/>
      <c r="D647" s="42"/>
      <c r="E647" s="37"/>
      <c r="F647" s="37"/>
      <c r="G647" s="37"/>
    </row>
    <row r="648" spans="2:14" ht="21.6" thickBot="1" x14ac:dyDescent="0.55000000000000004">
      <c r="B648" s="8">
        <f>+E622-F622</f>
        <v>1</v>
      </c>
      <c r="C648" s="87" t="str">
        <f>IF(E622&lt;=F622,"YA NO TIENE FERIADOS","PUEDE SOLICITAR DIAS FERIADOS")</f>
        <v>PUEDE SOLICITAR DIAS FERIADOS</v>
      </c>
      <c r="D648" s="88"/>
      <c r="E648" s="88"/>
      <c r="F648" s="88"/>
      <c r="G648" s="89"/>
    </row>
    <row r="649" spans="2:14" ht="19.2" thickBot="1" x14ac:dyDescent="0.5">
      <c r="C649" s="90" t="str">
        <f>IF(F622&gt;E622,"EXISTE UN ERROR","OK")</f>
        <v>OK</v>
      </c>
      <c r="D649" s="91"/>
      <c r="E649" s="91"/>
      <c r="F649" s="91"/>
      <c r="G649" s="92"/>
    </row>
    <row r="652" spans="2:14" ht="19.2" thickBot="1" x14ac:dyDescent="0.5">
      <c r="B652" s="16" t="s">
        <v>115</v>
      </c>
      <c r="I652" s="16" t="str">
        <f>+B652</f>
        <v>DIAZ BENITEZ TAMARA ALEJANDRA</v>
      </c>
    </row>
    <row r="653" spans="2:14" ht="18.600000000000001" thickBot="1" x14ac:dyDescent="0.4">
      <c r="B653" s="5" t="s">
        <v>0</v>
      </c>
      <c r="C653" s="5" t="s">
        <v>1</v>
      </c>
      <c r="D653" s="5" t="s">
        <v>98</v>
      </c>
      <c r="E653" s="5" t="s">
        <v>12</v>
      </c>
      <c r="F653" s="6" t="s">
        <v>2</v>
      </c>
      <c r="G653" s="6" t="s">
        <v>7</v>
      </c>
      <c r="I653" s="2" t="s">
        <v>3</v>
      </c>
      <c r="J653" s="3" t="s">
        <v>4</v>
      </c>
      <c r="K653" s="3" t="s">
        <v>5</v>
      </c>
      <c r="L653" s="3" t="s">
        <v>6</v>
      </c>
      <c r="M653" s="3" t="s">
        <v>7</v>
      </c>
      <c r="N653" s="4" t="s">
        <v>8</v>
      </c>
    </row>
    <row r="654" spans="2:14" ht="17.399999999999999" x14ac:dyDescent="0.45">
      <c r="B654" s="9">
        <v>0</v>
      </c>
      <c r="C654" s="9">
        <v>0</v>
      </c>
      <c r="D654" s="9">
        <v>0</v>
      </c>
      <c r="E654" s="11">
        <f>+B654+C654+D654</f>
        <v>0</v>
      </c>
      <c r="F654" s="11">
        <f>SUM(B655:B679)+SUM(D655:D679)</f>
        <v>0</v>
      </c>
      <c r="G654" s="19"/>
      <c r="I654" s="21">
        <v>1</v>
      </c>
      <c r="J654" s="22"/>
      <c r="K654" s="23">
        <v>45740</v>
      </c>
      <c r="L654" s="23">
        <v>45740</v>
      </c>
      <c r="M654" s="70" t="s">
        <v>123</v>
      </c>
      <c r="N654" s="25"/>
    </row>
    <row r="655" spans="2:14" ht="17.399999999999999" x14ac:dyDescent="0.45">
      <c r="B655" s="35"/>
      <c r="C655" s="19"/>
      <c r="D655" s="24"/>
      <c r="E655" s="27"/>
      <c r="F655" s="27"/>
      <c r="G655" s="24"/>
      <c r="I655" s="26"/>
      <c r="J655" s="22"/>
      <c r="K655" s="27"/>
      <c r="L655" s="27"/>
      <c r="M655" s="24"/>
      <c r="N655" s="24"/>
    </row>
    <row r="656" spans="2:14" ht="17.399999999999999" x14ac:dyDescent="0.45">
      <c r="B656" s="35"/>
      <c r="C656" s="19"/>
      <c r="D656" s="24"/>
      <c r="E656" s="27"/>
      <c r="F656" s="27"/>
      <c r="G656" s="24"/>
      <c r="I656" s="26"/>
      <c r="J656" s="22"/>
      <c r="K656" s="27"/>
      <c r="L656" s="27"/>
      <c r="M656" s="32"/>
      <c r="N656" s="24"/>
    </row>
    <row r="657" spans="2:14" ht="17.399999999999999" x14ac:dyDescent="0.45">
      <c r="B657" s="35"/>
      <c r="C657" s="19"/>
      <c r="D657" s="24"/>
      <c r="E657" s="24"/>
      <c r="F657" s="24"/>
      <c r="G657" s="24"/>
      <c r="I657" s="26"/>
      <c r="J657" s="22"/>
      <c r="K657" s="27"/>
      <c r="L657" s="27"/>
      <c r="M657" s="24"/>
      <c r="N657" s="24"/>
    </row>
    <row r="658" spans="2:14" ht="17.399999999999999" x14ac:dyDescent="0.45">
      <c r="B658" s="35"/>
      <c r="C658" s="19"/>
      <c r="D658" s="24"/>
      <c r="E658" s="24"/>
      <c r="F658" s="24"/>
      <c r="G658" s="24"/>
      <c r="I658" s="26"/>
      <c r="J658" s="22"/>
      <c r="K658" s="27"/>
      <c r="L658" s="27"/>
      <c r="M658" s="24"/>
      <c r="N658" s="24"/>
    </row>
    <row r="659" spans="2:14" ht="17.399999999999999" x14ac:dyDescent="0.45">
      <c r="B659" s="35"/>
      <c r="C659" s="19"/>
      <c r="D659" s="24"/>
      <c r="E659" s="24"/>
      <c r="F659" s="24"/>
      <c r="G659" s="24"/>
      <c r="I659" s="26"/>
      <c r="J659" s="22"/>
      <c r="K659" s="27"/>
      <c r="L659" s="27"/>
      <c r="M659" s="24"/>
      <c r="N659" s="24"/>
    </row>
    <row r="660" spans="2:14" ht="17.399999999999999" x14ac:dyDescent="0.45">
      <c r="B660" s="35"/>
      <c r="C660" s="19"/>
      <c r="D660" s="24"/>
      <c r="E660" s="24"/>
      <c r="F660" s="24"/>
      <c r="G660" s="24"/>
      <c r="I660" s="26"/>
      <c r="J660" s="22"/>
      <c r="K660" s="27"/>
      <c r="L660" s="27"/>
      <c r="M660" s="24"/>
      <c r="N660" s="24"/>
    </row>
    <row r="661" spans="2:14" ht="17.399999999999999" x14ac:dyDescent="0.45">
      <c r="B661" s="35"/>
      <c r="C661" s="19"/>
      <c r="D661" s="24"/>
      <c r="E661" s="24"/>
      <c r="F661" s="24"/>
      <c r="G661" s="24"/>
      <c r="I661" s="26"/>
      <c r="J661" s="22"/>
      <c r="K661" s="24"/>
      <c r="L661" s="24"/>
      <c r="M661" s="24"/>
      <c r="N661" s="24"/>
    </row>
    <row r="662" spans="2:14" ht="17.399999999999999" x14ac:dyDescent="0.45">
      <c r="B662" s="35"/>
      <c r="C662" s="19"/>
      <c r="D662" s="24"/>
      <c r="E662" s="24"/>
      <c r="F662" s="24"/>
      <c r="G662" s="24"/>
      <c r="I662" s="26"/>
      <c r="J662" s="22"/>
      <c r="K662" s="24"/>
      <c r="L662" s="24"/>
      <c r="M662" s="24"/>
      <c r="N662" s="24"/>
    </row>
    <row r="663" spans="2:14" ht="17.399999999999999" x14ac:dyDescent="0.45">
      <c r="B663" s="35"/>
      <c r="C663" s="19"/>
      <c r="D663" s="24"/>
      <c r="E663" s="24"/>
      <c r="F663" s="24"/>
      <c r="G663" s="24"/>
      <c r="I663" s="26"/>
      <c r="J663" s="22"/>
      <c r="K663" s="24"/>
      <c r="L663" s="24"/>
      <c r="M663" s="24"/>
      <c r="N663" s="24"/>
    </row>
    <row r="664" spans="2:14" ht="17.399999999999999" x14ac:dyDescent="0.45">
      <c r="B664" s="35"/>
      <c r="C664" s="19"/>
      <c r="D664" s="24"/>
      <c r="E664" s="24"/>
      <c r="F664" s="24"/>
      <c r="G664" s="24"/>
      <c r="I664" s="26"/>
      <c r="J664" s="22"/>
      <c r="K664" s="24"/>
      <c r="L664" s="24"/>
      <c r="M664" s="24"/>
      <c r="N664" s="24"/>
    </row>
    <row r="665" spans="2:14" ht="18" thickBot="1" x14ac:dyDescent="0.5">
      <c r="B665" s="35"/>
      <c r="C665" s="19"/>
      <c r="D665" s="24"/>
      <c r="E665" s="24"/>
      <c r="F665" s="24"/>
      <c r="G665" s="24"/>
      <c r="I665" s="28"/>
      <c r="J665" s="22"/>
      <c r="K665" s="29"/>
      <c r="L665" s="29"/>
      <c r="M665" s="29"/>
      <c r="N665" s="29"/>
    </row>
    <row r="666" spans="2:14" ht="21.6" thickBot="1" x14ac:dyDescent="0.55000000000000004">
      <c r="B666" s="35"/>
      <c r="C666" s="19"/>
      <c r="D666" s="24"/>
      <c r="E666" s="36"/>
      <c r="F666" s="36"/>
      <c r="G666" s="36"/>
      <c r="I666" s="15">
        <f>SUM(I654:I665)</f>
        <v>1</v>
      </c>
      <c r="J666" s="93" t="str">
        <f>IF(I666&gt;=6,"YA NO PUEDE SOLICITAR DIAS ADMINISTRATIVOS","PUEDE SOLICITAR DIAS ADMINISTRATIVOS")</f>
        <v>PUEDE SOLICITAR DIAS ADMINISTRATIVOS</v>
      </c>
      <c r="K666" s="94"/>
      <c r="L666" s="94"/>
      <c r="M666" s="94"/>
      <c r="N666" s="95"/>
    </row>
    <row r="667" spans="2:14" ht="21.6" thickBot="1" x14ac:dyDescent="0.55000000000000004">
      <c r="B667" s="35"/>
      <c r="C667" s="19"/>
      <c r="D667" s="24"/>
      <c r="E667" s="36"/>
      <c r="F667" s="36"/>
      <c r="G667" s="36"/>
      <c r="I667" s="17">
        <f>6-I666</f>
        <v>5</v>
      </c>
      <c r="J667" s="93" t="str">
        <f>IF(I666&gt;6,"EXISTE UN ERROR","OK")</f>
        <v>OK</v>
      </c>
      <c r="K667" s="94"/>
      <c r="L667" s="94"/>
      <c r="M667" s="94"/>
      <c r="N667" s="95"/>
    </row>
    <row r="668" spans="2:14" ht="18" thickBot="1" x14ac:dyDescent="0.5">
      <c r="B668" s="35"/>
      <c r="C668" s="19"/>
      <c r="D668" s="24"/>
      <c r="E668" s="36"/>
      <c r="F668" s="36"/>
      <c r="G668" s="36"/>
      <c r="I668" s="1"/>
    </row>
    <row r="669" spans="2:14" ht="19.8" thickBot="1" x14ac:dyDescent="0.5">
      <c r="B669" s="35"/>
      <c r="C669" s="19"/>
      <c r="D669" s="24"/>
      <c r="E669" s="36"/>
      <c r="F669" s="36"/>
      <c r="G669" s="36"/>
      <c r="I669" s="12" t="s">
        <v>3</v>
      </c>
      <c r="J669" s="13"/>
      <c r="K669" s="13" t="s">
        <v>5</v>
      </c>
      <c r="L669" s="13" t="s">
        <v>6</v>
      </c>
      <c r="M669" s="13" t="s">
        <v>7</v>
      </c>
      <c r="N669" s="14" t="s">
        <v>8</v>
      </c>
    </row>
    <row r="670" spans="2:14" ht="17.399999999999999" x14ac:dyDescent="0.45">
      <c r="B670" s="35"/>
      <c r="C670" s="19"/>
      <c r="D670" s="24"/>
      <c r="E670" s="36"/>
      <c r="F670" s="36"/>
      <c r="G670" s="36"/>
      <c r="I670" s="21"/>
      <c r="J670" s="30"/>
      <c r="K670" s="31"/>
      <c r="L670" s="31"/>
      <c r="M670" s="32"/>
      <c r="N670" s="32"/>
    </row>
    <row r="671" spans="2:14" ht="17.399999999999999" x14ac:dyDescent="0.45">
      <c r="B671" s="35"/>
      <c r="C671" s="19"/>
      <c r="D671" s="24"/>
      <c r="E671" s="36"/>
      <c r="F671" s="36"/>
      <c r="G671" s="36"/>
      <c r="I671" s="26"/>
      <c r="J671" s="30"/>
      <c r="K671" s="34"/>
      <c r="L671" s="34"/>
      <c r="M671" s="34"/>
      <c r="N671" s="34"/>
    </row>
    <row r="672" spans="2:14" ht="17.399999999999999" x14ac:dyDescent="0.45">
      <c r="B672" s="35"/>
      <c r="C672" s="19"/>
      <c r="D672" s="24"/>
      <c r="E672" s="36"/>
      <c r="F672" s="36"/>
      <c r="G672" s="36"/>
      <c r="I672" s="26"/>
      <c r="J672" s="30"/>
      <c r="K672" s="34"/>
      <c r="L672" s="34"/>
      <c r="M672" s="34"/>
      <c r="N672" s="34"/>
    </row>
    <row r="673" spans="2:14" ht="17.399999999999999" x14ac:dyDescent="0.45">
      <c r="B673" s="35"/>
      <c r="C673" s="19"/>
      <c r="D673" s="24"/>
      <c r="E673" s="36"/>
      <c r="F673" s="36"/>
      <c r="G673" s="36"/>
      <c r="I673" s="26"/>
      <c r="J673" s="30"/>
      <c r="K673" s="34"/>
      <c r="L673" s="34"/>
      <c r="M673" s="34"/>
      <c r="N673" s="34"/>
    </row>
    <row r="674" spans="2:14" ht="18" thickBot="1" x14ac:dyDescent="0.5">
      <c r="B674" s="35"/>
      <c r="C674" s="19"/>
      <c r="D674" s="24"/>
      <c r="E674" s="36"/>
      <c r="F674" s="36"/>
      <c r="G674" s="36"/>
      <c r="I674" s="26"/>
      <c r="J674" s="30"/>
      <c r="K674" s="34"/>
      <c r="L674" s="34"/>
      <c r="M674" s="34"/>
      <c r="N674" s="34"/>
    </row>
    <row r="675" spans="2:14" ht="21.6" thickBot="1" x14ac:dyDescent="0.55000000000000004">
      <c r="B675" s="35"/>
      <c r="C675" s="19"/>
      <c r="D675" s="24"/>
      <c r="E675" s="36"/>
      <c r="F675" s="36"/>
      <c r="G675" s="36"/>
      <c r="I675" s="15">
        <f>SUM(I670:I674)</f>
        <v>0</v>
      </c>
      <c r="J675" s="93" t="str">
        <f>IF(I675&gt;=5,"YA NO PUEDE SOLICITAR DIAS CAPACITACION","PUEDE SOLICITAR DIAS CAPACITACION")</f>
        <v>PUEDE SOLICITAR DIAS CAPACITACION</v>
      </c>
      <c r="K675" s="94"/>
      <c r="L675" s="94"/>
      <c r="M675" s="94"/>
      <c r="N675" s="95"/>
    </row>
    <row r="676" spans="2:14" ht="21.6" thickBot="1" x14ac:dyDescent="0.55000000000000004">
      <c r="B676" s="35"/>
      <c r="C676" s="19"/>
      <c r="D676" s="24"/>
      <c r="E676" s="36"/>
      <c r="F676" s="36"/>
      <c r="G676" s="36"/>
      <c r="I676" s="17">
        <f>5-I675</f>
        <v>5</v>
      </c>
      <c r="J676" s="93" t="str">
        <f>IF(I675&gt;5,"EXISTE UN ERROR","OK")</f>
        <v>OK</v>
      </c>
      <c r="K676" s="94"/>
      <c r="L676" s="94"/>
      <c r="M676" s="94"/>
      <c r="N676" s="95"/>
    </row>
    <row r="677" spans="2:14" ht="17.399999999999999" x14ac:dyDescent="0.45">
      <c r="B677" s="35"/>
      <c r="C677" s="19"/>
      <c r="D677" s="24"/>
      <c r="E677" s="36"/>
      <c r="F677" s="36"/>
      <c r="G677" s="36"/>
    </row>
    <row r="678" spans="2:14" ht="17.399999999999999" x14ac:dyDescent="0.45">
      <c r="B678" s="35"/>
      <c r="C678" s="19"/>
      <c r="D678" s="24"/>
      <c r="E678" s="36"/>
      <c r="F678" s="36"/>
      <c r="G678" s="36"/>
    </row>
    <row r="679" spans="2:14" ht="18" thickBot="1" x14ac:dyDescent="0.5">
      <c r="B679" s="35"/>
      <c r="C679" s="41"/>
      <c r="D679" s="42"/>
      <c r="E679" s="37"/>
      <c r="F679" s="37"/>
      <c r="G679" s="37"/>
    </row>
    <row r="680" spans="2:14" ht="21.6" thickBot="1" x14ac:dyDescent="0.55000000000000004">
      <c r="B680" s="8">
        <f>+E654-F654</f>
        <v>0</v>
      </c>
      <c r="C680" s="87" t="str">
        <f>IF(E654&lt;=F654,"YA NO TIENE FERIADOS","PUEDE SOLICITAR DIAS FERIADOS")</f>
        <v>YA NO TIENE FERIADOS</v>
      </c>
      <c r="D680" s="88"/>
      <c r="E680" s="88"/>
      <c r="F680" s="88"/>
      <c r="G680" s="89"/>
    </row>
    <row r="681" spans="2:14" ht="19.2" thickBot="1" x14ac:dyDescent="0.5">
      <c r="C681" s="90" t="str">
        <f>IF(F654&gt;E654,"EXISTE UN ERROR","OK")</f>
        <v>OK</v>
      </c>
      <c r="D681" s="91"/>
      <c r="E681" s="91"/>
      <c r="F681" s="91"/>
      <c r="G681" s="92"/>
    </row>
    <row r="683" spans="2:14" ht="19.2" thickBot="1" x14ac:dyDescent="0.5">
      <c r="B683" s="16" t="s">
        <v>184</v>
      </c>
      <c r="I683" s="16" t="str">
        <f>+B683</f>
        <v>DINAMARCA SALAZAR SOFIA PATRICIA</v>
      </c>
    </row>
    <row r="684" spans="2:14" ht="18.600000000000001" thickBot="1" x14ac:dyDescent="0.4">
      <c r="B684" s="5" t="s">
        <v>0</v>
      </c>
      <c r="C684" s="5" t="s">
        <v>1</v>
      </c>
      <c r="D684" s="5" t="s">
        <v>98</v>
      </c>
      <c r="E684" s="5" t="s">
        <v>12</v>
      </c>
      <c r="F684" s="6" t="s">
        <v>2</v>
      </c>
      <c r="G684" s="6" t="s">
        <v>7</v>
      </c>
      <c r="I684" s="2" t="s">
        <v>3</v>
      </c>
      <c r="J684" s="3" t="s">
        <v>4</v>
      </c>
      <c r="K684" s="3" t="s">
        <v>5</v>
      </c>
      <c r="L684" s="3" t="s">
        <v>6</v>
      </c>
      <c r="M684" s="3" t="s">
        <v>7</v>
      </c>
      <c r="N684" s="4" t="s">
        <v>8</v>
      </c>
    </row>
    <row r="685" spans="2:14" ht="17.399999999999999" x14ac:dyDescent="0.45">
      <c r="B685" s="9">
        <v>15</v>
      </c>
      <c r="C685" s="9">
        <v>0</v>
      </c>
      <c r="D685" s="9">
        <v>0</v>
      </c>
      <c r="E685" s="11">
        <f>+B685+C685+D685</f>
        <v>15</v>
      </c>
      <c r="F685" s="11">
        <f>SUM(B686:B710)+SUM(D686:D710)</f>
        <v>1</v>
      </c>
      <c r="G685" s="19"/>
      <c r="I685" s="21">
        <v>0.5</v>
      </c>
      <c r="J685" s="22" t="s">
        <v>9</v>
      </c>
      <c r="K685" s="23">
        <v>45917</v>
      </c>
      <c r="L685" s="23">
        <v>45917</v>
      </c>
      <c r="M685" s="70" t="s">
        <v>194</v>
      </c>
      <c r="N685" s="25"/>
    </row>
    <row r="686" spans="2:14" ht="17.399999999999999" x14ac:dyDescent="0.45">
      <c r="B686" s="35">
        <v>1</v>
      </c>
      <c r="C686" s="19"/>
      <c r="D686" s="19"/>
      <c r="E686" s="79"/>
      <c r="F686" s="79"/>
      <c r="G686" s="19"/>
      <c r="I686" s="26">
        <v>0.5</v>
      </c>
      <c r="J686" s="22" t="s">
        <v>10</v>
      </c>
      <c r="K686" s="27">
        <v>45910</v>
      </c>
      <c r="L686" s="27">
        <v>45910</v>
      </c>
      <c r="M686" s="69" t="s">
        <v>222</v>
      </c>
      <c r="N686" s="24"/>
    </row>
    <row r="687" spans="2:14" ht="17.399999999999999" x14ac:dyDescent="0.45">
      <c r="B687" s="35"/>
      <c r="C687" s="19"/>
      <c r="D687" s="24"/>
      <c r="E687" s="27"/>
      <c r="F687" s="27"/>
      <c r="G687" s="24"/>
      <c r="I687" s="26">
        <v>0.5</v>
      </c>
      <c r="J687" s="22" t="s">
        <v>9</v>
      </c>
      <c r="K687" s="27">
        <v>45954</v>
      </c>
      <c r="L687" s="27">
        <v>45954</v>
      </c>
      <c r="M687" s="69" t="s">
        <v>231</v>
      </c>
      <c r="N687" s="24"/>
    </row>
    <row r="688" spans="2:14" ht="17.399999999999999" x14ac:dyDescent="0.45">
      <c r="B688" s="35"/>
      <c r="C688" s="19"/>
      <c r="D688" s="24"/>
      <c r="E688" s="24"/>
      <c r="F688" s="24"/>
      <c r="G688" s="24"/>
      <c r="I688" s="74"/>
      <c r="J688" s="22" t="s">
        <v>9</v>
      </c>
      <c r="K688" s="27">
        <v>45988</v>
      </c>
      <c r="L688" s="27">
        <v>45988</v>
      </c>
      <c r="M688" s="24"/>
      <c r="N688" s="81" t="s">
        <v>114</v>
      </c>
    </row>
    <row r="689" spans="2:14" ht="17.399999999999999" x14ac:dyDescent="0.45">
      <c r="B689" s="35"/>
      <c r="C689" s="19"/>
      <c r="D689" s="24"/>
      <c r="E689" s="24"/>
      <c r="F689" s="24"/>
      <c r="G689" s="24"/>
      <c r="I689" s="26">
        <v>1</v>
      </c>
      <c r="J689" s="22"/>
      <c r="K689" s="27">
        <v>45988</v>
      </c>
      <c r="L689" s="27">
        <v>45988</v>
      </c>
      <c r="M689" s="24"/>
      <c r="N689" s="24"/>
    </row>
    <row r="690" spans="2:14" ht="17.399999999999999" x14ac:dyDescent="0.45">
      <c r="B690" s="35"/>
      <c r="C690" s="19"/>
      <c r="D690" s="24"/>
      <c r="E690" s="24"/>
      <c r="F690" s="24"/>
      <c r="G690" s="24"/>
      <c r="I690" s="26"/>
      <c r="J690" s="22"/>
      <c r="K690" s="27"/>
      <c r="L690" s="27"/>
      <c r="M690" s="24"/>
      <c r="N690" s="24"/>
    </row>
    <row r="691" spans="2:14" ht="17.399999999999999" x14ac:dyDescent="0.45">
      <c r="B691" s="35"/>
      <c r="C691" s="19"/>
      <c r="D691" s="24"/>
      <c r="E691" s="24"/>
      <c r="F691" s="24"/>
      <c r="G691" s="24"/>
      <c r="I691" s="26"/>
      <c r="J691" s="22"/>
      <c r="K691" s="27"/>
      <c r="L691" s="27"/>
      <c r="M691" s="24"/>
      <c r="N691" s="24"/>
    </row>
    <row r="692" spans="2:14" ht="17.399999999999999" x14ac:dyDescent="0.45">
      <c r="B692" s="35"/>
      <c r="C692" s="19"/>
      <c r="D692" s="24"/>
      <c r="E692" s="24"/>
      <c r="F692" s="24"/>
      <c r="G692" s="24"/>
      <c r="I692" s="26"/>
      <c r="J692" s="22"/>
      <c r="K692" s="24"/>
      <c r="L692" s="24"/>
      <c r="M692" s="24"/>
      <c r="N692" s="24"/>
    </row>
    <row r="693" spans="2:14" ht="17.399999999999999" x14ac:dyDescent="0.45">
      <c r="B693" s="35"/>
      <c r="C693" s="19"/>
      <c r="D693" s="24"/>
      <c r="E693" s="24"/>
      <c r="F693" s="24"/>
      <c r="G693" s="24"/>
      <c r="I693" s="26"/>
      <c r="J693" s="22"/>
      <c r="K693" s="24"/>
      <c r="L693" s="24"/>
      <c r="M693" s="24"/>
      <c r="N693" s="24"/>
    </row>
    <row r="694" spans="2:14" ht="17.399999999999999" x14ac:dyDescent="0.45">
      <c r="B694" s="35"/>
      <c r="C694" s="19"/>
      <c r="D694" s="24"/>
      <c r="E694" s="24"/>
      <c r="F694" s="24"/>
      <c r="G694" s="24"/>
      <c r="I694" s="26"/>
      <c r="J694" s="22"/>
      <c r="K694" s="24"/>
      <c r="L694" s="24"/>
      <c r="M694" s="24"/>
      <c r="N694" s="24"/>
    </row>
    <row r="695" spans="2:14" ht="17.399999999999999" x14ac:dyDescent="0.45">
      <c r="B695" s="35"/>
      <c r="C695" s="19"/>
      <c r="D695" s="24"/>
      <c r="E695" s="24"/>
      <c r="F695" s="24"/>
      <c r="G695" s="24"/>
      <c r="I695" s="26"/>
      <c r="J695" s="22"/>
      <c r="K695" s="24"/>
      <c r="L695" s="24"/>
      <c r="M695" s="24"/>
      <c r="N695" s="24"/>
    </row>
    <row r="696" spans="2:14" ht="18" thickBot="1" x14ac:dyDescent="0.5">
      <c r="B696" s="35"/>
      <c r="C696" s="19"/>
      <c r="D696" s="24"/>
      <c r="E696" s="24"/>
      <c r="F696" s="24"/>
      <c r="G696" s="24"/>
      <c r="I696" s="28"/>
      <c r="J696" s="22"/>
      <c r="K696" s="29"/>
      <c r="L696" s="29"/>
      <c r="M696" s="29"/>
      <c r="N696" s="29"/>
    </row>
    <row r="697" spans="2:14" ht="21.6" thickBot="1" x14ac:dyDescent="0.55000000000000004">
      <c r="B697" s="35"/>
      <c r="C697" s="19"/>
      <c r="D697" s="24"/>
      <c r="E697" s="36"/>
      <c r="F697" s="36"/>
      <c r="G697" s="36"/>
      <c r="I697" s="15">
        <f>SUM(I685:I696)</f>
        <v>2.5</v>
      </c>
      <c r="J697" s="93" t="str">
        <f>IF(I697&gt;=6,"YA NO PUEDE SOLICITAR DIAS ADMINISTRATIVOS","PUEDE SOLICITAR DIAS ADMINISTRATIVOS")</f>
        <v>PUEDE SOLICITAR DIAS ADMINISTRATIVOS</v>
      </c>
      <c r="K697" s="94"/>
      <c r="L697" s="94"/>
      <c r="M697" s="94"/>
      <c r="N697" s="95"/>
    </row>
    <row r="698" spans="2:14" ht="21.6" thickBot="1" x14ac:dyDescent="0.55000000000000004">
      <c r="B698" s="35"/>
      <c r="C698" s="19"/>
      <c r="D698" s="24"/>
      <c r="E698" s="36"/>
      <c r="F698" s="36"/>
      <c r="G698" s="36"/>
      <c r="I698" s="17">
        <f>6-I697</f>
        <v>3.5</v>
      </c>
      <c r="J698" s="93" t="str">
        <f>IF(I697&gt;6,"EXISTE UN ERROR","OK")</f>
        <v>OK</v>
      </c>
      <c r="K698" s="94"/>
      <c r="L698" s="94"/>
      <c r="M698" s="94"/>
      <c r="N698" s="95"/>
    </row>
    <row r="699" spans="2:14" ht="18" thickBot="1" x14ac:dyDescent="0.5">
      <c r="B699" s="35"/>
      <c r="C699" s="19"/>
      <c r="D699" s="24"/>
      <c r="E699" s="36"/>
      <c r="F699" s="36"/>
      <c r="G699" s="36"/>
      <c r="I699" s="1"/>
    </row>
    <row r="700" spans="2:14" ht="19.8" thickBot="1" x14ac:dyDescent="0.5">
      <c r="B700" s="35"/>
      <c r="C700" s="19"/>
      <c r="D700" s="24"/>
      <c r="E700" s="36"/>
      <c r="F700" s="36"/>
      <c r="G700" s="36"/>
      <c r="I700" s="12" t="s">
        <v>3</v>
      </c>
      <c r="J700" s="13"/>
      <c r="K700" s="13" t="s">
        <v>5</v>
      </c>
      <c r="L700" s="13" t="s">
        <v>6</v>
      </c>
      <c r="M700" s="13" t="s">
        <v>7</v>
      </c>
      <c r="N700" s="14" t="s">
        <v>8</v>
      </c>
    </row>
    <row r="701" spans="2:14" ht="17.399999999999999" x14ac:dyDescent="0.45">
      <c r="B701" s="35"/>
      <c r="C701" s="19"/>
      <c r="D701" s="24"/>
      <c r="E701" s="36"/>
      <c r="F701" s="36"/>
      <c r="G701" s="36"/>
      <c r="I701" s="21"/>
      <c r="J701" s="30"/>
      <c r="K701" s="31"/>
      <c r="L701" s="31"/>
      <c r="M701" s="32"/>
      <c r="N701" s="32"/>
    </row>
    <row r="702" spans="2:14" ht="17.399999999999999" x14ac:dyDescent="0.45">
      <c r="B702" s="35"/>
      <c r="C702" s="19"/>
      <c r="D702" s="24"/>
      <c r="E702" s="36"/>
      <c r="F702" s="36"/>
      <c r="G702" s="36"/>
      <c r="I702" s="26"/>
      <c r="J702" s="30"/>
      <c r="K702" s="34"/>
      <c r="L702" s="34"/>
      <c r="M702" s="34"/>
      <c r="N702" s="34"/>
    </row>
    <row r="703" spans="2:14" ht="17.399999999999999" x14ac:dyDescent="0.45">
      <c r="B703" s="35"/>
      <c r="C703" s="19"/>
      <c r="D703" s="24"/>
      <c r="E703" s="36"/>
      <c r="F703" s="36"/>
      <c r="G703" s="36"/>
      <c r="I703" s="26"/>
      <c r="J703" s="30"/>
      <c r="K703" s="34"/>
      <c r="L703" s="34"/>
      <c r="M703" s="34"/>
      <c r="N703" s="34"/>
    </row>
    <row r="704" spans="2:14" ht="17.399999999999999" x14ac:dyDescent="0.45">
      <c r="B704" s="35"/>
      <c r="C704" s="19"/>
      <c r="D704" s="24"/>
      <c r="E704" s="36"/>
      <c r="F704" s="36"/>
      <c r="G704" s="36"/>
      <c r="I704" s="26"/>
      <c r="J704" s="30"/>
      <c r="K704" s="34"/>
      <c r="L704" s="34"/>
      <c r="M704" s="34"/>
      <c r="N704" s="34"/>
    </row>
    <row r="705" spans="2:14" ht="18" thickBot="1" x14ac:dyDescent="0.5">
      <c r="B705" s="35"/>
      <c r="C705" s="19"/>
      <c r="D705" s="24"/>
      <c r="E705" s="36"/>
      <c r="F705" s="36"/>
      <c r="G705" s="36"/>
      <c r="I705" s="26"/>
      <c r="J705" s="30"/>
      <c r="K705" s="34"/>
      <c r="L705" s="34"/>
      <c r="M705" s="34"/>
      <c r="N705" s="34"/>
    </row>
    <row r="706" spans="2:14" ht="21.6" thickBot="1" x14ac:dyDescent="0.55000000000000004">
      <c r="B706" s="35"/>
      <c r="C706" s="19"/>
      <c r="D706" s="24"/>
      <c r="E706" s="36"/>
      <c r="F706" s="36"/>
      <c r="G706" s="36"/>
      <c r="I706" s="15">
        <f>SUM(I701:I705)</f>
        <v>0</v>
      </c>
      <c r="J706" s="93" t="str">
        <f>IF(I706&gt;=5,"YA NO PUEDE SOLICITAR DIAS CAPACITACION","PUEDE SOLICITAR DIAS CAPACITACION")</f>
        <v>PUEDE SOLICITAR DIAS CAPACITACION</v>
      </c>
      <c r="K706" s="94"/>
      <c r="L706" s="94"/>
      <c r="M706" s="94"/>
      <c r="N706" s="95"/>
    </row>
    <row r="707" spans="2:14" ht="21.6" thickBot="1" x14ac:dyDescent="0.55000000000000004">
      <c r="B707" s="35"/>
      <c r="C707" s="19"/>
      <c r="D707" s="24"/>
      <c r="E707" s="36"/>
      <c r="F707" s="36"/>
      <c r="G707" s="36"/>
      <c r="I707" s="17">
        <f>5-I706</f>
        <v>5</v>
      </c>
      <c r="J707" s="93" t="str">
        <f>IF(I706&gt;5,"EXISTE UN ERROR","OK")</f>
        <v>OK</v>
      </c>
      <c r="K707" s="94"/>
      <c r="L707" s="94"/>
      <c r="M707" s="94"/>
      <c r="N707" s="95"/>
    </row>
    <row r="708" spans="2:14" ht="17.399999999999999" x14ac:dyDescent="0.45">
      <c r="B708" s="35"/>
      <c r="C708" s="19"/>
      <c r="D708" s="24"/>
      <c r="E708" s="36"/>
      <c r="F708" s="36"/>
      <c r="G708" s="36"/>
    </row>
    <row r="709" spans="2:14" ht="17.399999999999999" x14ac:dyDescent="0.45">
      <c r="B709" s="35"/>
      <c r="C709" s="19"/>
      <c r="D709" s="24"/>
      <c r="E709" s="36"/>
      <c r="F709" s="36"/>
      <c r="G709" s="36"/>
    </row>
    <row r="710" spans="2:14" ht="18" thickBot="1" x14ac:dyDescent="0.5">
      <c r="B710" s="35"/>
      <c r="C710" s="41"/>
      <c r="D710" s="42"/>
      <c r="E710" s="37"/>
      <c r="F710" s="37"/>
      <c r="G710" s="37"/>
    </row>
    <row r="711" spans="2:14" ht="21.6" thickBot="1" x14ac:dyDescent="0.55000000000000004">
      <c r="B711" s="8">
        <f>+E685-F685</f>
        <v>14</v>
      </c>
      <c r="C711" s="87" t="str">
        <f>IF(E685&lt;=F685,"YA NO TIENE FERIADOS","PUEDE SOLICITAR DIAS FERIADOS")</f>
        <v>PUEDE SOLICITAR DIAS FERIADOS</v>
      </c>
      <c r="D711" s="88"/>
      <c r="E711" s="88"/>
      <c r="F711" s="88"/>
      <c r="G711" s="89"/>
    </row>
    <row r="712" spans="2:14" ht="19.2" thickBot="1" x14ac:dyDescent="0.5">
      <c r="C712" s="90" t="str">
        <f>IF(F685&gt;E685,"EXISTE UN ERROR","OK")</f>
        <v>OK</v>
      </c>
      <c r="D712" s="91"/>
      <c r="E712" s="91"/>
      <c r="F712" s="91"/>
      <c r="G712" s="92"/>
    </row>
    <row r="716" spans="2:14" ht="19.2" thickBot="1" x14ac:dyDescent="0.5">
      <c r="B716" s="16" t="s">
        <v>158</v>
      </c>
      <c r="I716" s="16" t="str">
        <f>+B716</f>
        <v>DURAN HUITRAÑAN PABLO MATIAS ANDRES</v>
      </c>
    </row>
    <row r="717" spans="2:14" ht="18.600000000000001" thickBot="1" x14ac:dyDescent="0.4">
      <c r="B717" s="5" t="s">
        <v>0</v>
      </c>
      <c r="C717" s="5" t="s">
        <v>1</v>
      </c>
      <c r="D717" s="5" t="s">
        <v>98</v>
      </c>
      <c r="E717" s="5" t="s">
        <v>12</v>
      </c>
      <c r="F717" s="6" t="s">
        <v>2</v>
      </c>
      <c r="G717" s="6" t="s">
        <v>7</v>
      </c>
      <c r="I717" s="2" t="s">
        <v>3</v>
      </c>
      <c r="J717" s="3" t="s">
        <v>4</v>
      </c>
      <c r="K717" s="3" t="s">
        <v>5</v>
      </c>
      <c r="L717" s="3" t="s">
        <v>6</v>
      </c>
      <c r="M717" s="3" t="s">
        <v>7</v>
      </c>
      <c r="N717" s="4" t="s">
        <v>8</v>
      </c>
    </row>
    <row r="718" spans="2:14" ht="17.399999999999999" x14ac:dyDescent="0.45">
      <c r="B718" s="9">
        <v>0</v>
      </c>
      <c r="C718" s="9">
        <v>0</v>
      </c>
      <c r="D718" s="9">
        <v>0</v>
      </c>
      <c r="E718" s="11">
        <f>+B718+C718+D718</f>
        <v>0</v>
      </c>
      <c r="F718" s="11">
        <f>SUM(B719:B743)+SUM(D719:D743)</f>
        <v>0</v>
      </c>
      <c r="G718" s="19"/>
      <c r="I718" s="21">
        <v>1</v>
      </c>
      <c r="J718" s="22"/>
      <c r="K718" s="23">
        <v>45870</v>
      </c>
      <c r="L718" s="23">
        <v>45870</v>
      </c>
      <c r="M718" s="70" t="s">
        <v>163</v>
      </c>
      <c r="N718" s="25"/>
    </row>
    <row r="719" spans="2:14" ht="17.399999999999999" x14ac:dyDescent="0.45">
      <c r="B719" s="35"/>
      <c r="C719" s="19"/>
      <c r="D719" s="24"/>
      <c r="E719" s="27"/>
      <c r="F719" s="27"/>
      <c r="G719" s="24"/>
      <c r="I719" s="26">
        <v>0.5</v>
      </c>
      <c r="J719" s="22" t="s">
        <v>10</v>
      </c>
      <c r="K719" s="27">
        <v>45875</v>
      </c>
      <c r="L719" s="27">
        <v>45875</v>
      </c>
      <c r="M719" s="69" t="s">
        <v>168</v>
      </c>
      <c r="N719" s="24"/>
    </row>
    <row r="720" spans="2:14" ht="17.399999999999999" x14ac:dyDescent="0.45">
      <c r="B720" s="35"/>
      <c r="C720" s="19"/>
      <c r="D720" s="24"/>
      <c r="E720" s="27"/>
      <c r="F720" s="27"/>
      <c r="G720" s="24"/>
      <c r="I720" s="26">
        <v>0.5</v>
      </c>
      <c r="J720" s="22" t="s">
        <v>9</v>
      </c>
      <c r="K720" s="27">
        <v>45897</v>
      </c>
      <c r="L720" s="27">
        <v>45897</v>
      </c>
      <c r="M720" s="76" t="s">
        <v>185</v>
      </c>
      <c r="N720" s="24"/>
    </row>
    <row r="721" spans="2:14" ht="17.399999999999999" x14ac:dyDescent="0.45">
      <c r="B721" s="35"/>
      <c r="C721" s="19"/>
      <c r="D721" s="24"/>
      <c r="E721" s="24"/>
      <c r="F721" s="24"/>
      <c r="G721" s="24"/>
      <c r="I721" s="26">
        <v>1</v>
      </c>
      <c r="J721" s="22"/>
      <c r="K721" s="27">
        <v>45952</v>
      </c>
      <c r="L721" s="27">
        <v>45952</v>
      </c>
      <c r="M721" s="24"/>
      <c r="N721" s="24"/>
    </row>
    <row r="722" spans="2:14" ht="17.399999999999999" x14ac:dyDescent="0.45">
      <c r="B722" s="35"/>
      <c r="C722" s="19"/>
      <c r="D722" s="24"/>
      <c r="E722" s="24"/>
      <c r="F722" s="24"/>
      <c r="G722" s="24"/>
      <c r="I722" s="26">
        <v>0.5</v>
      </c>
      <c r="J722" s="22" t="s">
        <v>9</v>
      </c>
      <c r="K722" s="27">
        <v>45959</v>
      </c>
      <c r="L722" s="27">
        <v>45959</v>
      </c>
      <c r="M722" s="69" t="s">
        <v>230</v>
      </c>
      <c r="N722" s="24"/>
    </row>
    <row r="723" spans="2:14" ht="17.399999999999999" x14ac:dyDescent="0.45">
      <c r="B723" s="35"/>
      <c r="C723" s="19"/>
      <c r="D723" s="24"/>
      <c r="E723" s="24"/>
      <c r="F723" s="24"/>
      <c r="G723" s="24"/>
      <c r="I723" s="26">
        <v>0.5</v>
      </c>
      <c r="J723" s="22" t="s">
        <v>9</v>
      </c>
      <c r="K723" s="27">
        <v>45979</v>
      </c>
      <c r="L723" s="27">
        <v>45979</v>
      </c>
      <c r="M723" s="69" t="s">
        <v>240</v>
      </c>
      <c r="N723" s="24"/>
    </row>
    <row r="724" spans="2:14" ht="17.399999999999999" x14ac:dyDescent="0.45">
      <c r="B724" s="35"/>
      <c r="C724" s="19"/>
      <c r="D724" s="24"/>
      <c r="E724" s="24"/>
      <c r="F724" s="24"/>
      <c r="G724" s="24"/>
      <c r="I724" s="26">
        <v>0.5</v>
      </c>
      <c r="J724" s="22" t="s">
        <v>10</v>
      </c>
      <c r="K724" s="27">
        <v>45996</v>
      </c>
      <c r="L724" s="27">
        <v>45996</v>
      </c>
      <c r="M724" s="24"/>
      <c r="N724" s="24"/>
    </row>
    <row r="725" spans="2:14" ht="17.399999999999999" x14ac:dyDescent="0.45">
      <c r="B725" s="35"/>
      <c r="C725" s="19"/>
      <c r="D725" s="24"/>
      <c r="E725" s="24"/>
      <c r="F725" s="24"/>
      <c r="G725" s="24"/>
      <c r="I725" s="26"/>
      <c r="J725" s="22"/>
      <c r="K725" s="24"/>
      <c r="L725" s="24"/>
      <c r="M725" s="24"/>
      <c r="N725" s="24"/>
    </row>
    <row r="726" spans="2:14" ht="17.399999999999999" x14ac:dyDescent="0.45">
      <c r="B726" s="35"/>
      <c r="C726" s="19"/>
      <c r="D726" s="24"/>
      <c r="E726" s="24"/>
      <c r="F726" s="24"/>
      <c r="G726" s="24"/>
      <c r="I726" s="26"/>
      <c r="J726" s="22"/>
      <c r="K726" s="24"/>
      <c r="L726" s="24"/>
      <c r="M726" s="24"/>
      <c r="N726" s="24"/>
    </row>
    <row r="727" spans="2:14" ht="17.399999999999999" x14ac:dyDescent="0.45">
      <c r="B727" s="35"/>
      <c r="C727" s="19"/>
      <c r="D727" s="24"/>
      <c r="E727" s="24"/>
      <c r="F727" s="24"/>
      <c r="G727" s="24"/>
      <c r="I727" s="26"/>
      <c r="J727" s="22"/>
      <c r="K727" s="24"/>
      <c r="L727" s="24"/>
      <c r="M727" s="24"/>
      <c r="N727" s="24"/>
    </row>
    <row r="728" spans="2:14" ht="17.399999999999999" x14ac:dyDescent="0.45">
      <c r="B728" s="35"/>
      <c r="C728" s="19"/>
      <c r="D728" s="24"/>
      <c r="E728" s="24"/>
      <c r="F728" s="24"/>
      <c r="G728" s="24"/>
      <c r="I728" s="26"/>
      <c r="J728" s="22"/>
      <c r="K728" s="24"/>
      <c r="L728" s="24"/>
      <c r="M728" s="24"/>
      <c r="N728" s="24"/>
    </row>
    <row r="729" spans="2:14" ht="18" thickBot="1" x14ac:dyDescent="0.5">
      <c r="B729" s="35"/>
      <c r="C729" s="19"/>
      <c r="D729" s="24"/>
      <c r="E729" s="24"/>
      <c r="F729" s="24"/>
      <c r="G729" s="24"/>
      <c r="I729" s="28"/>
      <c r="J729" s="22"/>
      <c r="K729" s="29"/>
      <c r="L729" s="29"/>
      <c r="M729" s="29"/>
      <c r="N729" s="29"/>
    </row>
    <row r="730" spans="2:14" ht="21.6" thickBot="1" x14ac:dyDescent="0.55000000000000004">
      <c r="B730" s="35"/>
      <c r="C730" s="19"/>
      <c r="D730" s="24"/>
      <c r="E730" s="36"/>
      <c r="F730" s="36"/>
      <c r="G730" s="36"/>
      <c r="I730" s="15">
        <f>SUM(I718:I729)</f>
        <v>4.5</v>
      </c>
      <c r="J730" s="93" t="str">
        <f>IF(I730&gt;=6,"YA NO PUEDE SOLICITAR DIAS ADMINISTRATIVOS","PUEDE SOLICITAR DIAS ADMINISTRATIVOS")</f>
        <v>PUEDE SOLICITAR DIAS ADMINISTRATIVOS</v>
      </c>
      <c r="K730" s="94"/>
      <c r="L730" s="94"/>
      <c r="M730" s="94"/>
      <c r="N730" s="95"/>
    </row>
    <row r="731" spans="2:14" ht="21.6" thickBot="1" x14ac:dyDescent="0.55000000000000004">
      <c r="B731" s="35"/>
      <c r="C731" s="19"/>
      <c r="D731" s="24"/>
      <c r="E731" s="36"/>
      <c r="F731" s="36"/>
      <c r="G731" s="36"/>
      <c r="I731" s="17">
        <f>6-I730</f>
        <v>1.5</v>
      </c>
      <c r="J731" s="93" t="str">
        <f>IF(I730&gt;6,"EXISTE UN ERROR","OK")</f>
        <v>OK</v>
      </c>
      <c r="K731" s="94"/>
      <c r="L731" s="94"/>
      <c r="M731" s="94"/>
      <c r="N731" s="95"/>
    </row>
    <row r="732" spans="2:14" ht="18" thickBot="1" x14ac:dyDescent="0.5">
      <c r="B732" s="35"/>
      <c r="C732" s="19"/>
      <c r="D732" s="24"/>
      <c r="E732" s="36"/>
      <c r="F732" s="36"/>
      <c r="G732" s="36"/>
      <c r="I732" s="1"/>
    </row>
    <row r="733" spans="2:14" ht="19.8" thickBot="1" x14ac:dyDescent="0.5">
      <c r="B733" s="35"/>
      <c r="C733" s="19"/>
      <c r="D733" s="24"/>
      <c r="E733" s="36"/>
      <c r="F733" s="36"/>
      <c r="G733" s="36"/>
      <c r="I733" s="12" t="s">
        <v>3</v>
      </c>
      <c r="J733" s="13"/>
      <c r="K733" s="13" t="s">
        <v>5</v>
      </c>
      <c r="L733" s="13" t="s">
        <v>6</v>
      </c>
      <c r="M733" s="13" t="s">
        <v>7</v>
      </c>
      <c r="N733" s="14" t="s">
        <v>8</v>
      </c>
    </row>
    <row r="734" spans="2:14" ht="17.399999999999999" x14ac:dyDescent="0.45">
      <c r="B734" s="35"/>
      <c r="C734" s="19"/>
      <c r="D734" s="24"/>
      <c r="E734" s="36"/>
      <c r="F734" s="36"/>
      <c r="G734" s="36"/>
      <c r="I734" s="21"/>
      <c r="J734" s="30"/>
      <c r="K734" s="31"/>
      <c r="L734" s="31"/>
      <c r="M734" s="32"/>
      <c r="N734" s="32"/>
    </row>
    <row r="735" spans="2:14" ht="17.399999999999999" x14ac:dyDescent="0.45">
      <c r="B735" s="35"/>
      <c r="C735" s="19"/>
      <c r="D735" s="24"/>
      <c r="E735" s="36"/>
      <c r="F735" s="36"/>
      <c r="G735" s="36"/>
      <c r="I735" s="26"/>
      <c r="J735" s="30"/>
      <c r="K735" s="34"/>
      <c r="L735" s="34"/>
      <c r="M735" s="34"/>
      <c r="N735" s="34"/>
    </row>
    <row r="736" spans="2:14" ht="17.399999999999999" x14ac:dyDescent="0.45">
      <c r="B736" s="35"/>
      <c r="C736" s="19"/>
      <c r="D736" s="24"/>
      <c r="E736" s="36"/>
      <c r="F736" s="36"/>
      <c r="G736" s="36"/>
      <c r="I736" s="26"/>
      <c r="J736" s="30"/>
      <c r="K736" s="34"/>
      <c r="L736" s="34"/>
      <c r="M736" s="34"/>
      <c r="N736" s="34"/>
    </row>
    <row r="737" spans="2:14" ht="17.399999999999999" x14ac:dyDescent="0.45">
      <c r="B737" s="35"/>
      <c r="C737" s="19"/>
      <c r="D737" s="24"/>
      <c r="E737" s="36"/>
      <c r="F737" s="36"/>
      <c r="G737" s="36"/>
      <c r="I737" s="26"/>
      <c r="J737" s="30"/>
      <c r="K737" s="34"/>
      <c r="L737" s="34"/>
      <c r="M737" s="34"/>
      <c r="N737" s="34"/>
    </row>
    <row r="738" spans="2:14" ht="18" thickBot="1" x14ac:dyDescent="0.5">
      <c r="B738" s="35"/>
      <c r="C738" s="19"/>
      <c r="D738" s="24"/>
      <c r="E738" s="36"/>
      <c r="F738" s="36"/>
      <c r="G738" s="36"/>
      <c r="I738" s="26"/>
      <c r="J738" s="30"/>
      <c r="K738" s="34"/>
      <c r="L738" s="34"/>
      <c r="M738" s="34"/>
      <c r="N738" s="34"/>
    </row>
    <row r="739" spans="2:14" ht="21.6" thickBot="1" x14ac:dyDescent="0.55000000000000004">
      <c r="B739" s="35"/>
      <c r="C739" s="19"/>
      <c r="D739" s="24"/>
      <c r="E739" s="36"/>
      <c r="F739" s="36"/>
      <c r="G739" s="36"/>
      <c r="I739" s="15">
        <f>SUM(I734:I738)</f>
        <v>0</v>
      </c>
      <c r="J739" s="93" t="str">
        <f>IF(I739&gt;=5,"YA NO PUEDE SOLICITAR DIAS CAPACITACION","PUEDE SOLICITAR DIAS CAPACITACION")</f>
        <v>PUEDE SOLICITAR DIAS CAPACITACION</v>
      </c>
      <c r="K739" s="94"/>
      <c r="L739" s="94"/>
      <c r="M739" s="94"/>
      <c r="N739" s="95"/>
    </row>
    <row r="740" spans="2:14" ht="21.6" thickBot="1" x14ac:dyDescent="0.55000000000000004">
      <c r="B740" s="35"/>
      <c r="C740" s="19"/>
      <c r="D740" s="24"/>
      <c r="E740" s="36"/>
      <c r="F740" s="36"/>
      <c r="G740" s="36"/>
      <c r="I740" s="17">
        <f>5-I739</f>
        <v>5</v>
      </c>
      <c r="J740" s="93" t="str">
        <f>IF(I739&gt;5,"EXISTE UN ERROR","OK")</f>
        <v>OK</v>
      </c>
      <c r="K740" s="94"/>
      <c r="L740" s="94"/>
      <c r="M740" s="94"/>
      <c r="N740" s="95"/>
    </row>
    <row r="741" spans="2:14" ht="17.399999999999999" x14ac:dyDescent="0.45">
      <c r="B741" s="35"/>
      <c r="C741" s="19"/>
      <c r="D741" s="24"/>
      <c r="E741" s="36"/>
      <c r="F741" s="36"/>
      <c r="G741" s="36"/>
    </row>
    <row r="742" spans="2:14" ht="17.399999999999999" x14ac:dyDescent="0.45">
      <c r="B742" s="35"/>
      <c r="C742" s="19"/>
      <c r="D742" s="24"/>
      <c r="E742" s="36"/>
      <c r="F742" s="36"/>
      <c r="G742" s="36"/>
    </row>
    <row r="743" spans="2:14" ht="18" thickBot="1" x14ac:dyDescent="0.5">
      <c r="B743" s="35"/>
      <c r="C743" s="41"/>
      <c r="D743" s="42"/>
      <c r="E743" s="37"/>
      <c r="F743" s="37"/>
      <c r="G743" s="37"/>
    </row>
    <row r="744" spans="2:14" ht="21.6" thickBot="1" x14ac:dyDescent="0.55000000000000004">
      <c r="B744" s="8">
        <f>+E718-F718</f>
        <v>0</v>
      </c>
      <c r="C744" s="87" t="str">
        <f>IF(E718&lt;=F718,"YA NO TIENE FERIADOS","PUEDE SOLICITAR DIAS FERIADOS")</f>
        <v>YA NO TIENE FERIADOS</v>
      </c>
      <c r="D744" s="88"/>
      <c r="E744" s="88"/>
      <c r="F744" s="88"/>
      <c r="G744" s="89"/>
    </row>
    <row r="745" spans="2:14" ht="19.2" thickBot="1" x14ac:dyDescent="0.5">
      <c r="C745" s="90" t="str">
        <f>IF(F718&gt;E718,"EXISTE UN ERROR","OK")</f>
        <v>OK</v>
      </c>
      <c r="D745" s="91"/>
      <c r="E745" s="91"/>
      <c r="F745" s="91"/>
      <c r="G745" s="92"/>
    </row>
    <row r="749" spans="2:14" ht="19.2" thickBot="1" x14ac:dyDescent="0.5">
      <c r="B749" s="16" t="s">
        <v>25</v>
      </c>
      <c r="I749" s="16" t="s">
        <v>25</v>
      </c>
    </row>
    <row r="750" spans="2:14" ht="18.600000000000001" thickBot="1" x14ac:dyDescent="0.4">
      <c r="B750" s="5" t="s">
        <v>0</v>
      </c>
      <c r="C750" s="5" t="s">
        <v>1</v>
      </c>
      <c r="D750" s="5" t="s">
        <v>98</v>
      </c>
      <c r="E750" s="5" t="s">
        <v>12</v>
      </c>
      <c r="F750" s="6" t="s">
        <v>2</v>
      </c>
      <c r="G750" s="6" t="s">
        <v>7</v>
      </c>
      <c r="I750" s="2" t="s">
        <v>3</v>
      </c>
      <c r="J750" s="3" t="s">
        <v>4</v>
      </c>
      <c r="K750" s="3" t="s">
        <v>5</v>
      </c>
      <c r="L750" s="3" t="s">
        <v>6</v>
      </c>
      <c r="M750" s="3" t="s">
        <v>7</v>
      </c>
      <c r="N750" s="4" t="s">
        <v>8</v>
      </c>
    </row>
    <row r="751" spans="2:14" ht="17.399999999999999" x14ac:dyDescent="0.45">
      <c r="B751" s="9">
        <v>15</v>
      </c>
      <c r="C751" s="9">
        <v>0</v>
      </c>
      <c r="D751" s="9">
        <v>0</v>
      </c>
      <c r="E751" s="11">
        <f>+B751+C751+D751</f>
        <v>15</v>
      </c>
      <c r="F751" s="11">
        <f>SUM(B752:B776)+SUM(D752:D776)</f>
        <v>15</v>
      </c>
      <c r="G751" s="19"/>
      <c r="I751" s="21">
        <v>1</v>
      </c>
      <c r="J751" s="22"/>
      <c r="K751" s="31">
        <v>45755</v>
      </c>
      <c r="L751" s="31">
        <v>45755</v>
      </c>
      <c r="M751" s="71" t="s">
        <v>130</v>
      </c>
      <c r="N751" s="32"/>
    </row>
    <row r="752" spans="2:14" ht="17.399999999999999" x14ac:dyDescent="0.45">
      <c r="B752" s="35">
        <v>10</v>
      </c>
      <c r="C752" s="19"/>
      <c r="D752" s="24"/>
      <c r="E752" s="27">
        <v>45705</v>
      </c>
      <c r="F752" s="27">
        <v>45716</v>
      </c>
      <c r="G752" s="69" t="s">
        <v>118</v>
      </c>
      <c r="I752" s="26">
        <v>1</v>
      </c>
      <c r="J752" s="22"/>
      <c r="K752" s="33">
        <v>45779</v>
      </c>
      <c r="L752" s="33">
        <v>45779</v>
      </c>
      <c r="M752" s="69" t="s">
        <v>131</v>
      </c>
      <c r="N752" s="34"/>
    </row>
    <row r="753" spans="2:14" ht="17.399999999999999" x14ac:dyDescent="0.45">
      <c r="B753" s="35">
        <v>3</v>
      </c>
      <c r="C753" s="19"/>
      <c r="D753" s="24"/>
      <c r="E753" s="27">
        <v>45915</v>
      </c>
      <c r="F753" s="27">
        <v>45917</v>
      </c>
      <c r="G753" s="69" t="s">
        <v>200</v>
      </c>
      <c r="I753" s="26">
        <v>0.5</v>
      </c>
      <c r="J753" s="22" t="s">
        <v>9</v>
      </c>
      <c r="K753" s="33">
        <v>45824</v>
      </c>
      <c r="L753" s="33">
        <v>45824</v>
      </c>
      <c r="M753" s="69" t="s">
        <v>157</v>
      </c>
      <c r="N753" s="34"/>
    </row>
    <row r="754" spans="2:14" ht="17.399999999999999" x14ac:dyDescent="0.45">
      <c r="B754" s="35">
        <v>1</v>
      </c>
      <c r="C754" s="19"/>
      <c r="D754" s="24"/>
      <c r="E754" s="27">
        <v>45940</v>
      </c>
      <c r="F754" s="27">
        <v>45940</v>
      </c>
      <c r="G754" s="69" t="s">
        <v>215</v>
      </c>
      <c r="I754" s="26">
        <v>1</v>
      </c>
      <c r="J754" s="22"/>
      <c r="K754" s="33">
        <v>45831</v>
      </c>
      <c r="L754" s="33">
        <v>45831</v>
      </c>
      <c r="M754" s="69" t="s">
        <v>157</v>
      </c>
      <c r="N754" s="34"/>
    </row>
    <row r="755" spans="2:14" ht="17.399999999999999" x14ac:dyDescent="0.45">
      <c r="B755" s="35">
        <v>1</v>
      </c>
      <c r="C755" s="19"/>
      <c r="D755" s="24"/>
      <c r="E755" s="27">
        <v>45980</v>
      </c>
      <c r="F755" s="27">
        <v>45980</v>
      </c>
      <c r="G755" s="69" t="s">
        <v>239</v>
      </c>
      <c r="I755" s="26">
        <v>0.5</v>
      </c>
      <c r="J755" s="22" t="s">
        <v>9</v>
      </c>
      <c r="K755" s="33">
        <v>45910</v>
      </c>
      <c r="L755" s="33">
        <v>45910</v>
      </c>
      <c r="M755" s="70" t="s">
        <v>198</v>
      </c>
      <c r="N755" s="34"/>
    </row>
    <row r="756" spans="2:14" ht="17.399999999999999" x14ac:dyDescent="0.45">
      <c r="B756" s="35"/>
      <c r="C756" s="19"/>
      <c r="D756" s="24"/>
      <c r="E756" s="27"/>
      <c r="F756" s="27"/>
      <c r="G756" s="24"/>
      <c r="I756" s="26">
        <v>0.5</v>
      </c>
      <c r="J756" s="22" t="s">
        <v>9</v>
      </c>
      <c r="K756" s="33">
        <v>45912</v>
      </c>
      <c r="L756" s="33">
        <v>45912</v>
      </c>
      <c r="M756" s="70" t="s">
        <v>198</v>
      </c>
      <c r="N756" s="34"/>
    </row>
    <row r="757" spans="2:14" ht="17.399999999999999" x14ac:dyDescent="0.45">
      <c r="B757" s="35"/>
      <c r="C757" s="19"/>
      <c r="D757" s="24"/>
      <c r="E757" s="27"/>
      <c r="F757" s="27"/>
      <c r="G757" s="24"/>
      <c r="I757" s="26">
        <v>1</v>
      </c>
      <c r="J757" s="22"/>
      <c r="K757" s="33">
        <v>46017</v>
      </c>
      <c r="L757" s="33">
        <v>46017</v>
      </c>
      <c r="M757" s="34"/>
      <c r="N757" s="34"/>
    </row>
    <row r="758" spans="2:14" ht="17.399999999999999" x14ac:dyDescent="0.45">
      <c r="B758" s="35"/>
      <c r="C758" s="19"/>
      <c r="D758" s="24"/>
      <c r="E758" s="24"/>
      <c r="F758" s="24"/>
      <c r="G758" s="24"/>
      <c r="I758" s="26">
        <v>0.5</v>
      </c>
      <c r="J758" s="22" t="s">
        <v>9</v>
      </c>
      <c r="K758" s="33">
        <v>46022</v>
      </c>
      <c r="L758" s="33">
        <v>46022</v>
      </c>
      <c r="M758" s="34"/>
      <c r="N758" s="34"/>
    </row>
    <row r="759" spans="2:14" ht="17.399999999999999" x14ac:dyDescent="0.45">
      <c r="B759" s="35"/>
      <c r="C759" s="19"/>
      <c r="D759" s="24"/>
      <c r="E759" s="24"/>
      <c r="F759" s="24"/>
      <c r="G759" s="24"/>
      <c r="I759" s="26"/>
      <c r="J759" s="22"/>
      <c r="K759" s="34"/>
      <c r="L759" s="34"/>
      <c r="M759" s="34"/>
      <c r="N759" s="34"/>
    </row>
    <row r="760" spans="2:14" ht="17.399999999999999" x14ac:dyDescent="0.45">
      <c r="B760" s="35"/>
      <c r="C760" s="19"/>
      <c r="D760" s="24"/>
      <c r="E760" s="24"/>
      <c r="F760" s="24"/>
      <c r="G760" s="24"/>
      <c r="I760" s="26"/>
      <c r="J760" s="22"/>
      <c r="K760" s="34"/>
      <c r="L760" s="34"/>
      <c r="M760" s="34"/>
      <c r="N760" s="34"/>
    </row>
    <row r="761" spans="2:14" ht="17.399999999999999" x14ac:dyDescent="0.45">
      <c r="B761" s="35"/>
      <c r="C761" s="19"/>
      <c r="D761" s="24"/>
      <c r="E761" s="24"/>
      <c r="F761" s="24"/>
      <c r="G761" s="24"/>
      <c r="I761" s="26"/>
      <c r="J761" s="22"/>
      <c r="K761" s="34"/>
      <c r="L761" s="34"/>
      <c r="M761" s="34"/>
      <c r="N761" s="34"/>
    </row>
    <row r="762" spans="2:14" ht="18" thickBot="1" x14ac:dyDescent="0.5">
      <c r="B762" s="35"/>
      <c r="C762" s="19"/>
      <c r="D762" s="24"/>
      <c r="E762" s="24"/>
      <c r="F762" s="24"/>
      <c r="G762" s="24"/>
      <c r="I762" s="28"/>
      <c r="J762" s="22"/>
      <c r="K762" s="38"/>
      <c r="L762" s="38"/>
      <c r="M762" s="38"/>
      <c r="N762" s="38"/>
    </row>
    <row r="763" spans="2:14" ht="21.6" thickBot="1" x14ac:dyDescent="0.55000000000000004">
      <c r="B763" s="35"/>
      <c r="C763" s="19"/>
      <c r="D763" s="24"/>
      <c r="E763" s="36"/>
      <c r="F763" s="36"/>
      <c r="G763" s="36"/>
      <c r="I763" s="15">
        <f>SUM(I751:I762)</f>
        <v>6</v>
      </c>
      <c r="J763" s="93" t="str">
        <f>IF(I763&gt;=6,"YA NO PUEDE SOLICITAR DIAS ADMINISTRATIVOS","PUEDE SOLICITAR DIAS ADMINISTRATIVOS")</f>
        <v>YA NO PUEDE SOLICITAR DIAS ADMINISTRATIVOS</v>
      </c>
      <c r="K763" s="94"/>
      <c r="L763" s="94"/>
      <c r="M763" s="94"/>
      <c r="N763" s="95"/>
    </row>
    <row r="764" spans="2:14" ht="21.6" thickBot="1" x14ac:dyDescent="0.55000000000000004">
      <c r="B764" s="35"/>
      <c r="C764" s="19"/>
      <c r="D764" s="24"/>
      <c r="E764" s="36"/>
      <c r="F764" s="36"/>
      <c r="G764" s="36"/>
      <c r="I764" s="17">
        <f>6-I763</f>
        <v>0</v>
      </c>
      <c r="J764" s="93" t="str">
        <f>IF(I763&gt;6,"EXISTE UN ERROR","OK")</f>
        <v>OK</v>
      </c>
      <c r="K764" s="94"/>
      <c r="L764" s="94"/>
      <c r="M764" s="94"/>
      <c r="N764" s="95"/>
    </row>
    <row r="765" spans="2:14" ht="18" thickBot="1" x14ac:dyDescent="0.5">
      <c r="B765" s="35"/>
      <c r="C765" s="19"/>
      <c r="D765" s="24"/>
      <c r="E765" s="36"/>
      <c r="F765" s="36"/>
      <c r="G765" s="36"/>
      <c r="I765" s="1"/>
    </row>
    <row r="766" spans="2:14" ht="19.8" thickBot="1" x14ac:dyDescent="0.5">
      <c r="B766" s="35"/>
      <c r="C766" s="19"/>
      <c r="D766" s="24"/>
      <c r="E766" s="36"/>
      <c r="F766" s="36"/>
      <c r="G766" s="36"/>
      <c r="I766" s="12" t="s">
        <v>3</v>
      </c>
      <c r="J766" s="13"/>
      <c r="K766" s="13" t="s">
        <v>5</v>
      </c>
      <c r="L766" s="13" t="s">
        <v>6</v>
      </c>
      <c r="M766" s="13" t="s">
        <v>7</v>
      </c>
      <c r="N766" s="14" t="s">
        <v>8</v>
      </c>
    </row>
    <row r="767" spans="2:14" ht="17.399999999999999" x14ac:dyDescent="0.45">
      <c r="B767" s="35"/>
      <c r="C767" s="19"/>
      <c r="D767" s="24"/>
      <c r="E767" s="36"/>
      <c r="F767" s="36"/>
      <c r="G767" s="36"/>
      <c r="I767" s="21"/>
      <c r="J767" s="30"/>
      <c r="K767" s="44"/>
      <c r="L767" s="44"/>
      <c r="M767" s="30"/>
      <c r="N767" s="30"/>
    </row>
    <row r="768" spans="2:14" ht="17.399999999999999" x14ac:dyDescent="0.45">
      <c r="B768" s="35"/>
      <c r="C768" s="19"/>
      <c r="D768" s="24"/>
      <c r="E768" s="36"/>
      <c r="F768" s="36"/>
      <c r="G768" s="36"/>
      <c r="I768" s="26"/>
      <c r="J768" s="30"/>
      <c r="K768" s="36"/>
      <c r="L768" s="36"/>
      <c r="M768" s="36"/>
      <c r="N768" s="36"/>
    </row>
    <row r="769" spans="2:14" ht="17.399999999999999" x14ac:dyDescent="0.45">
      <c r="B769" s="35"/>
      <c r="C769" s="19"/>
      <c r="D769" s="24"/>
      <c r="E769" s="36"/>
      <c r="F769" s="36"/>
      <c r="G769" s="36"/>
      <c r="I769" s="26"/>
      <c r="J769" s="30"/>
      <c r="K769" s="36"/>
      <c r="L769" s="36"/>
      <c r="M769" s="36"/>
      <c r="N769" s="36"/>
    </row>
    <row r="770" spans="2:14" ht="17.399999999999999" x14ac:dyDescent="0.45">
      <c r="B770" s="35"/>
      <c r="C770" s="19"/>
      <c r="D770" s="24"/>
      <c r="E770" s="36"/>
      <c r="F770" s="36"/>
      <c r="G770" s="36"/>
      <c r="I770" s="26"/>
      <c r="J770" s="30"/>
      <c r="K770" s="36"/>
      <c r="L770" s="36"/>
      <c r="M770" s="36"/>
      <c r="N770" s="36"/>
    </row>
    <row r="771" spans="2:14" ht="18" thickBot="1" x14ac:dyDescent="0.5">
      <c r="B771" s="35"/>
      <c r="C771" s="19"/>
      <c r="D771" s="24"/>
      <c r="E771" s="36"/>
      <c r="F771" s="36"/>
      <c r="G771" s="36"/>
      <c r="I771" s="26"/>
      <c r="J771" s="30"/>
      <c r="K771" s="36"/>
      <c r="L771" s="36"/>
      <c r="M771" s="36"/>
      <c r="N771" s="36"/>
    </row>
    <row r="772" spans="2:14" ht="21.6" thickBot="1" x14ac:dyDescent="0.55000000000000004">
      <c r="B772" s="35"/>
      <c r="C772" s="19"/>
      <c r="D772" s="24"/>
      <c r="E772" s="36"/>
      <c r="F772" s="36"/>
      <c r="G772" s="36"/>
      <c r="I772" s="15">
        <f>SUM(I767:I771)</f>
        <v>0</v>
      </c>
      <c r="J772" s="93" t="str">
        <f>IF(I772&gt;=5,"YA NO PUEDE SOLICITAR DIAS CAPACITACION","PUEDE SOLICITAR DIAS CAPACITACION")</f>
        <v>PUEDE SOLICITAR DIAS CAPACITACION</v>
      </c>
      <c r="K772" s="94"/>
      <c r="L772" s="94"/>
      <c r="M772" s="94"/>
      <c r="N772" s="95"/>
    </row>
    <row r="773" spans="2:14" ht="21.6" thickBot="1" x14ac:dyDescent="0.55000000000000004">
      <c r="B773" s="35"/>
      <c r="C773" s="19"/>
      <c r="D773" s="24"/>
      <c r="E773" s="36"/>
      <c r="F773" s="36"/>
      <c r="G773" s="36"/>
      <c r="I773" s="17">
        <f>5-I772</f>
        <v>5</v>
      </c>
      <c r="J773" s="93" t="str">
        <f>IF(I772&gt;5,"EXISTE UN ERROR","OK")</f>
        <v>OK</v>
      </c>
      <c r="K773" s="94"/>
      <c r="L773" s="94"/>
      <c r="M773" s="94"/>
      <c r="N773" s="95"/>
    </row>
    <row r="774" spans="2:14" ht="17.399999999999999" x14ac:dyDescent="0.45">
      <c r="B774" s="35"/>
      <c r="C774" s="19"/>
      <c r="D774" s="24"/>
      <c r="E774" s="36"/>
      <c r="F774" s="36"/>
      <c r="G774" s="36"/>
    </row>
    <row r="775" spans="2:14" ht="17.399999999999999" x14ac:dyDescent="0.45">
      <c r="B775" s="35"/>
      <c r="C775" s="19"/>
      <c r="D775" s="24"/>
      <c r="E775" s="36"/>
      <c r="F775" s="36"/>
      <c r="G775" s="36"/>
    </row>
    <row r="776" spans="2:14" ht="18" thickBot="1" x14ac:dyDescent="0.5">
      <c r="B776" s="35"/>
      <c r="C776" s="20"/>
      <c r="D776" s="29"/>
      <c r="E776" s="37"/>
      <c r="F776" s="37"/>
      <c r="G776" s="37"/>
    </row>
    <row r="777" spans="2:14" ht="21.6" thickBot="1" x14ac:dyDescent="0.55000000000000004">
      <c r="B777" s="8">
        <f>+E751-F751</f>
        <v>0</v>
      </c>
      <c r="C777" s="87" t="str">
        <f>IF(E751&lt;=F751,"YA NO TIENE FERIADOS","PUEDE SOLICITAR DIAS FERIADOS")</f>
        <v>YA NO TIENE FERIADOS</v>
      </c>
      <c r="D777" s="88"/>
      <c r="E777" s="88"/>
      <c r="F777" s="88"/>
      <c r="G777" s="89"/>
    </row>
    <row r="778" spans="2:14" ht="19.2" thickBot="1" x14ac:dyDescent="0.5">
      <c r="C778" s="90" t="str">
        <f>IF(F751&gt;E751,"EXISTE UN ERROR","OK")</f>
        <v>OK</v>
      </c>
      <c r="D778" s="91"/>
      <c r="E778" s="91"/>
      <c r="F778" s="91"/>
      <c r="G778" s="92"/>
    </row>
  </sheetData>
  <mergeCells count="144">
    <mergeCell ref="C31:G31"/>
    <mergeCell ref="J81:N81"/>
    <mergeCell ref="J82:N82"/>
    <mergeCell ref="J90:N90"/>
    <mergeCell ref="J91:N91"/>
    <mergeCell ref="J25:N25"/>
    <mergeCell ref="J26:N26"/>
    <mergeCell ref="J16:N16"/>
    <mergeCell ref="J17:N17"/>
    <mergeCell ref="C30:G30"/>
    <mergeCell ref="J47:N47"/>
    <mergeCell ref="J48:N48"/>
    <mergeCell ref="J56:N56"/>
    <mergeCell ref="J57:N57"/>
    <mergeCell ref="C61:G61"/>
    <mergeCell ref="C62:G62"/>
    <mergeCell ref="J158:N158"/>
    <mergeCell ref="J159:N159"/>
    <mergeCell ref="C163:G163"/>
    <mergeCell ref="C164:G164"/>
    <mergeCell ref="J213:N213"/>
    <mergeCell ref="J149:N149"/>
    <mergeCell ref="J150:N150"/>
    <mergeCell ref="C95:G95"/>
    <mergeCell ref="C96:G96"/>
    <mergeCell ref="J113:N113"/>
    <mergeCell ref="J114:N114"/>
    <mergeCell ref="J122:N122"/>
    <mergeCell ref="J123:N123"/>
    <mergeCell ref="C127:G127"/>
    <mergeCell ref="C128:G128"/>
    <mergeCell ref="J180:N180"/>
    <mergeCell ref="J181:N181"/>
    <mergeCell ref="J189:N189"/>
    <mergeCell ref="J190:N190"/>
    <mergeCell ref="C194:G194"/>
    <mergeCell ref="C195:G195"/>
    <mergeCell ref="J284:N284"/>
    <mergeCell ref="J285:N285"/>
    <mergeCell ref="J293:N293"/>
    <mergeCell ref="J294:N294"/>
    <mergeCell ref="J214:N214"/>
    <mergeCell ref="J222:N222"/>
    <mergeCell ref="J223:N223"/>
    <mergeCell ref="C233:G233"/>
    <mergeCell ref="C234:G234"/>
    <mergeCell ref="J251:N251"/>
    <mergeCell ref="J252:N252"/>
    <mergeCell ref="J260:N260"/>
    <mergeCell ref="J261:N261"/>
    <mergeCell ref="C265:G265"/>
    <mergeCell ref="C266:G266"/>
    <mergeCell ref="J325:N325"/>
    <mergeCell ref="C329:G329"/>
    <mergeCell ref="C330:G330"/>
    <mergeCell ref="C298:G298"/>
    <mergeCell ref="C299:G299"/>
    <mergeCell ref="J315:N315"/>
    <mergeCell ref="J316:N316"/>
    <mergeCell ref="J324:N324"/>
    <mergeCell ref="J348:N348"/>
    <mergeCell ref="J356:N356"/>
    <mergeCell ref="J357:N357"/>
    <mergeCell ref="C361:G361"/>
    <mergeCell ref="C362:G362"/>
    <mergeCell ref="J347:N347"/>
    <mergeCell ref="C393:G393"/>
    <mergeCell ref="J442:N442"/>
    <mergeCell ref="J443:N443"/>
    <mergeCell ref="J451:N451"/>
    <mergeCell ref="J452:N452"/>
    <mergeCell ref="J378:N378"/>
    <mergeCell ref="J379:N379"/>
    <mergeCell ref="J387:N387"/>
    <mergeCell ref="J388:N388"/>
    <mergeCell ref="C392:G392"/>
    <mergeCell ref="J483:N483"/>
    <mergeCell ref="C487:G487"/>
    <mergeCell ref="C488:G488"/>
    <mergeCell ref="J410:N410"/>
    <mergeCell ref="J411:N411"/>
    <mergeCell ref="J419:N419"/>
    <mergeCell ref="J420:N420"/>
    <mergeCell ref="C424:G424"/>
    <mergeCell ref="C425:G425"/>
    <mergeCell ref="J504:N504"/>
    <mergeCell ref="J505:N505"/>
    <mergeCell ref="C456:G456"/>
    <mergeCell ref="C457:G457"/>
    <mergeCell ref="J473:N473"/>
    <mergeCell ref="J474:N474"/>
    <mergeCell ref="J482:N482"/>
    <mergeCell ref="J513:N513"/>
    <mergeCell ref="J514:N514"/>
    <mergeCell ref="C518:G518"/>
    <mergeCell ref="C519:G519"/>
    <mergeCell ref="J567:N567"/>
    <mergeCell ref="J535:N535"/>
    <mergeCell ref="J536:N536"/>
    <mergeCell ref="J544:N544"/>
    <mergeCell ref="J545:N545"/>
    <mergeCell ref="C549:G549"/>
    <mergeCell ref="C550:G550"/>
    <mergeCell ref="J706:N706"/>
    <mergeCell ref="J707:N707"/>
    <mergeCell ref="J568:N568"/>
    <mergeCell ref="J576:N576"/>
    <mergeCell ref="J577:N577"/>
    <mergeCell ref="C581:G581"/>
    <mergeCell ref="C582:G582"/>
    <mergeCell ref="J634:N634"/>
    <mergeCell ref="J635:N635"/>
    <mergeCell ref="J643:N643"/>
    <mergeCell ref="J644:N644"/>
    <mergeCell ref="J599:N599"/>
    <mergeCell ref="J600:N600"/>
    <mergeCell ref="J608:N608"/>
    <mergeCell ref="J609:N609"/>
    <mergeCell ref="C613:G613"/>
    <mergeCell ref="C614:G614"/>
    <mergeCell ref="C711:G711"/>
    <mergeCell ref="C712:G712"/>
    <mergeCell ref="C778:G778"/>
    <mergeCell ref="J763:N763"/>
    <mergeCell ref="J764:N764"/>
    <mergeCell ref="J772:N772"/>
    <mergeCell ref="J773:N773"/>
    <mergeCell ref="C777:G777"/>
    <mergeCell ref="C648:G648"/>
    <mergeCell ref="C649:G649"/>
    <mergeCell ref="J666:N666"/>
    <mergeCell ref="J667:N667"/>
    <mergeCell ref="J675:N675"/>
    <mergeCell ref="J676:N676"/>
    <mergeCell ref="C680:G680"/>
    <mergeCell ref="C681:G681"/>
    <mergeCell ref="J730:N730"/>
    <mergeCell ref="J731:N731"/>
    <mergeCell ref="J739:N739"/>
    <mergeCell ref="J740:N740"/>
    <mergeCell ref="C744:G744"/>
    <mergeCell ref="C745:G745"/>
    <mergeCell ref="J697:N697"/>
    <mergeCell ref="J698:N698"/>
  </mergeCells>
  <dataValidations count="1">
    <dataValidation type="list" allowBlank="1" showInputMessage="1" showErrorMessage="1" sqref="J4:J15 J35:J46 J398:J409 J101:J112 J622:J633 J523:J534 J751:J762 J555:J566 J461:J472 J430:J441 J366:J377 J335:J346 J303:J314 J272:J283 J201:J212 J137:J148 J69:J80 J492:J503 J239:J250 J654:J665 J587:J598 J718:J729 J685:J696 J168:J179" xr:uid="{C78507B7-B854-49CC-818E-8EDC27591295}">
      <formula1>$Y$3:$Y$5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33B6-6093-4B9A-8943-BD7ED04D943F}">
  <dimension ref="A1:Y666"/>
  <sheetViews>
    <sheetView zoomScale="70" zoomScaleNormal="70" workbookViewId="0"/>
  </sheetViews>
  <sheetFormatPr baseColWidth="10" defaultRowHeight="14.4" x14ac:dyDescent="0.3"/>
  <cols>
    <col min="1" max="1" width="6.109375" customWidth="1"/>
    <col min="2" max="2" width="25.777343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</cols>
  <sheetData>
    <row r="1" spans="1:14" x14ac:dyDescent="0.3">
      <c r="A1" s="18"/>
    </row>
    <row r="2" spans="1:14" ht="19.2" thickBot="1" x14ac:dyDescent="0.5">
      <c r="B2" s="16" t="s">
        <v>76</v>
      </c>
      <c r="I2" s="16" t="s">
        <v>76</v>
      </c>
    </row>
    <row r="3" spans="1:14" ht="18.600000000000001" thickBot="1" x14ac:dyDescent="0.4">
      <c r="B3" s="5" t="s">
        <v>0</v>
      </c>
      <c r="C3" s="5" t="s">
        <v>1</v>
      </c>
      <c r="D3" s="5" t="s">
        <v>98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</row>
    <row r="4" spans="1:14" ht="17.399999999999999" x14ac:dyDescent="0.45">
      <c r="B4" s="9">
        <v>15</v>
      </c>
      <c r="C4" s="9">
        <v>0</v>
      </c>
      <c r="D4" s="9">
        <v>0</v>
      </c>
      <c r="E4" s="11">
        <f>+B4+C4+D4</f>
        <v>15</v>
      </c>
      <c r="F4" s="11">
        <f>SUM(B5:B29)+SUM(D5:D29)</f>
        <v>15</v>
      </c>
      <c r="G4" s="19"/>
      <c r="I4" s="21">
        <v>1</v>
      </c>
      <c r="J4" s="22"/>
      <c r="K4" s="23">
        <v>45677</v>
      </c>
      <c r="L4" s="23">
        <v>45677</v>
      </c>
      <c r="M4" s="69" t="s">
        <v>104</v>
      </c>
      <c r="N4" s="25"/>
    </row>
    <row r="5" spans="1:14" ht="17.399999999999999" x14ac:dyDescent="0.45">
      <c r="B5" s="35">
        <v>10</v>
      </c>
      <c r="C5" s="19"/>
      <c r="D5" s="24"/>
      <c r="E5" s="27">
        <v>45705</v>
      </c>
      <c r="F5" s="27">
        <v>45716</v>
      </c>
      <c r="G5" s="69" t="s">
        <v>118</v>
      </c>
      <c r="I5" s="26">
        <v>0.5</v>
      </c>
      <c r="J5" s="22" t="s">
        <v>9</v>
      </c>
      <c r="K5" s="27">
        <v>45684</v>
      </c>
      <c r="L5" s="27">
        <v>45684</v>
      </c>
      <c r="M5" s="69" t="s">
        <v>112</v>
      </c>
      <c r="N5" s="24"/>
    </row>
    <row r="6" spans="1:14" ht="17.399999999999999" x14ac:dyDescent="0.45">
      <c r="B6" s="35">
        <v>1</v>
      </c>
      <c r="C6" s="19"/>
      <c r="D6" s="24"/>
      <c r="E6" s="27">
        <v>45763</v>
      </c>
      <c r="F6" s="27">
        <v>45763</v>
      </c>
      <c r="G6" s="69" t="s">
        <v>138</v>
      </c>
      <c r="I6" s="26">
        <v>0.5</v>
      </c>
      <c r="J6" s="22" t="s">
        <v>10</v>
      </c>
      <c r="K6" s="27">
        <v>45729</v>
      </c>
      <c r="L6" s="27">
        <v>45729</v>
      </c>
      <c r="M6" s="70" t="s">
        <v>123</v>
      </c>
      <c r="N6" s="24"/>
    </row>
    <row r="7" spans="1:14" ht="17.399999999999999" x14ac:dyDescent="0.45">
      <c r="B7" s="35">
        <v>1</v>
      </c>
      <c r="C7" s="19"/>
      <c r="D7" s="24"/>
      <c r="E7" s="27">
        <v>45790</v>
      </c>
      <c r="F7" s="27">
        <v>45790</v>
      </c>
      <c r="G7" s="69" t="s">
        <v>149</v>
      </c>
      <c r="I7" s="26">
        <v>1</v>
      </c>
      <c r="J7" s="22"/>
      <c r="K7" s="27">
        <v>45754</v>
      </c>
      <c r="L7" s="27">
        <v>45754</v>
      </c>
      <c r="M7" s="71" t="s">
        <v>130</v>
      </c>
      <c r="N7" s="24"/>
    </row>
    <row r="8" spans="1:14" ht="17.399999999999999" x14ac:dyDescent="0.45">
      <c r="B8" s="35">
        <v>1</v>
      </c>
      <c r="C8" s="19"/>
      <c r="D8" s="24"/>
      <c r="E8" s="27">
        <v>45779</v>
      </c>
      <c r="F8" s="27">
        <v>45779</v>
      </c>
      <c r="G8" s="69" t="s">
        <v>149</v>
      </c>
      <c r="I8" s="26">
        <v>0.5</v>
      </c>
      <c r="J8" s="22" t="s">
        <v>10</v>
      </c>
      <c r="K8" s="27">
        <v>45757</v>
      </c>
      <c r="L8" s="27">
        <v>45757</v>
      </c>
      <c r="M8" s="69" t="s">
        <v>129</v>
      </c>
      <c r="N8" s="24"/>
    </row>
    <row r="9" spans="1:14" ht="17.399999999999999" x14ac:dyDescent="0.45">
      <c r="B9" s="35">
        <v>1</v>
      </c>
      <c r="C9" s="19"/>
      <c r="D9" s="24"/>
      <c r="E9" s="27">
        <v>45978</v>
      </c>
      <c r="F9" s="27">
        <v>45978</v>
      </c>
      <c r="G9" s="24"/>
      <c r="I9" s="26">
        <v>0.5</v>
      </c>
      <c r="J9" s="22" t="s">
        <v>10</v>
      </c>
      <c r="K9" s="27">
        <v>45938</v>
      </c>
      <c r="L9" s="27">
        <v>45938</v>
      </c>
      <c r="M9" s="69" t="s">
        <v>223</v>
      </c>
      <c r="N9" s="24"/>
    </row>
    <row r="10" spans="1:14" ht="17.399999999999999" x14ac:dyDescent="0.45">
      <c r="B10" s="35">
        <v>1</v>
      </c>
      <c r="C10" s="19"/>
      <c r="D10" s="24"/>
      <c r="E10" s="27">
        <v>45986</v>
      </c>
      <c r="F10" s="27">
        <v>45986</v>
      </c>
      <c r="G10" s="24"/>
      <c r="I10" s="26">
        <v>1</v>
      </c>
      <c r="J10" s="22"/>
      <c r="K10" s="27">
        <v>45953</v>
      </c>
      <c r="L10" s="27">
        <v>45953</v>
      </c>
      <c r="M10" s="69" t="s">
        <v>230</v>
      </c>
      <c r="N10" s="24"/>
    </row>
    <row r="11" spans="1:14" ht="17.399999999999999" x14ac:dyDescent="0.45">
      <c r="B11" s="35"/>
      <c r="C11" s="19"/>
      <c r="D11" s="24"/>
      <c r="E11" s="24"/>
      <c r="F11" s="24"/>
      <c r="G11" s="24"/>
      <c r="I11" s="26">
        <v>0.5</v>
      </c>
      <c r="J11" s="22" t="s">
        <v>9</v>
      </c>
      <c r="K11" s="27">
        <v>45971</v>
      </c>
      <c r="L11" s="27">
        <v>45971</v>
      </c>
      <c r="M11" s="24"/>
      <c r="N11" s="24"/>
    </row>
    <row r="12" spans="1:14" ht="17.399999999999999" x14ac:dyDescent="0.45">
      <c r="B12" s="35"/>
      <c r="C12" s="19"/>
      <c r="D12" s="24"/>
      <c r="E12" s="24"/>
      <c r="F12" s="24"/>
      <c r="G12" s="24"/>
      <c r="I12" s="26"/>
      <c r="J12" s="22"/>
      <c r="K12" s="24"/>
      <c r="L12" s="24"/>
      <c r="M12" s="24"/>
      <c r="N12" s="24"/>
    </row>
    <row r="13" spans="1:14" ht="17.399999999999999" x14ac:dyDescent="0.45">
      <c r="B13" s="35"/>
      <c r="C13" s="19"/>
      <c r="D13" s="24"/>
      <c r="E13" s="24"/>
      <c r="F13" s="24"/>
      <c r="G13" s="24"/>
      <c r="I13" s="26"/>
      <c r="J13" s="22"/>
      <c r="K13" s="24"/>
      <c r="L13" s="24"/>
      <c r="M13" s="24"/>
      <c r="N13" s="24"/>
    </row>
    <row r="14" spans="1:14" ht="17.399999999999999" x14ac:dyDescent="0.45">
      <c r="B14" s="35"/>
      <c r="C14" s="19"/>
      <c r="D14" s="24"/>
      <c r="E14" s="24"/>
      <c r="F14" s="24"/>
      <c r="G14" s="24"/>
      <c r="I14" s="26"/>
      <c r="J14" s="22"/>
      <c r="K14" s="24"/>
      <c r="L14" s="24"/>
      <c r="M14" s="24"/>
      <c r="N14" s="24"/>
    </row>
    <row r="15" spans="1:14" ht="18" thickBot="1" x14ac:dyDescent="0.5">
      <c r="B15" s="35"/>
      <c r="C15" s="19"/>
      <c r="D15" s="24"/>
      <c r="E15" s="24"/>
      <c r="F15" s="24"/>
      <c r="G15" s="24"/>
      <c r="I15" s="28"/>
      <c r="J15" s="22"/>
      <c r="K15" s="29"/>
      <c r="L15" s="29"/>
      <c r="M15" s="29"/>
      <c r="N15" s="29"/>
    </row>
    <row r="16" spans="1:14" ht="21.6" thickBot="1" x14ac:dyDescent="0.55000000000000004">
      <c r="B16" s="35"/>
      <c r="C16" s="19"/>
      <c r="D16" s="24"/>
      <c r="E16" s="36"/>
      <c r="F16" s="36"/>
      <c r="G16" s="36"/>
      <c r="I16" s="15">
        <f>SUM(I4:I15)</f>
        <v>5.5</v>
      </c>
      <c r="J16" s="93" t="str">
        <f>IF(I16&gt;=6,"YA NO PUEDE SOLICITAR DIAS ADMINISTRATIVOS","PUEDE SOLICITAR DIAS ADMINISTRATIVOS")</f>
        <v>PUEDE SOLICITAR DIAS ADMINISTRATIVOS</v>
      </c>
      <c r="K16" s="94"/>
      <c r="L16" s="94"/>
      <c r="M16" s="94"/>
      <c r="N16" s="95"/>
    </row>
    <row r="17" spans="2:14" ht="21.6" thickBot="1" x14ac:dyDescent="0.55000000000000004">
      <c r="B17" s="35"/>
      <c r="C17" s="19"/>
      <c r="D17" s="24"/>
      <c r="E17" s="36"/>
      <c r="F17" s="36"/>
      <c r="G17" s="36"/>
      <c r="I17" s="17">
        <f>6-I16</f>
        <v>0.5</v>
      </c>
      <c r="J17" s="93" t="str">
        <f>IF(I16&gt;6,"EXISTE UN ERROR","OK")</f>
        <v>OK</v>
      </c>
      <c r="K17" s="94"/>
      <c r="L17" s="94"/>
      <c r="M17" s="94"/>
      <c r="N17" s="95"/>
    </row>
    <row r="18" spans="2:14" ht="18" thickBot="1" x14ac:dyDescent="0.5">
      <c r="B18" s="35"/>
      <c r="C18" s="19"/>
      <c r="D18" s="24"/>
      <c r="E18" s="36"/>
      <c r="F18" s="36"/>
      <c r="G18" s="36"/>
      <c r="I18" s="1"/>
    </row>
    <row r="19" spans="2:14" ht="19.8" thickBot="1" x14ac:dyDescent="0.5">
      <c r="B19" s="35"/>
      <c r="C19" s="19"/>
      <c r="D19" s="24"/>
      <c r="E19" s="36"/>
      <c r="F19" s="36"/>
      <c r="G19" s="36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24"/>
      <c r="E20" s="36"/>
      <c r="F20" s="36"/>
      <c r="G20" s="36"/>
      <c r="I20" s="21"/>
      <c r="J20" s="30"/>
      <c r="K20" s="31"/>
      <c r="L20" s="31"/>
      <c r="M20" s="32"/>
      <c r="N20" s="32"/>
    </row>
    <row r="21" spans="2:14" ht="17.399999999999999" x14ac:dyDescent="0.45">
      <c r="B21" s="35"/>
      <c r="C21" s="19"/>
      <c r="D21" s="24"/>
      <c r="E21" s="36"/>
      <c r="F21" s="36"/>
      <c r="G21" s="36"/>
      <c r="I21" s="26"/>
      <c r="J21" s="30"/>
      <c r="K21" s="34"/>
      <c r="L21" s="34"/>
      <c r="M21" s="34"/>
      <c r="N21" s="34"/>
    </row>
    <row r="22" spans="2:14" ht="17.399999999999999" x14ac:dyDescent="0.45">
      <c r="B22" s="35"/>
      <c r="C22" s="19"/>
      <c r="D22" s="24"/>
      <c r="E22" s="36"/>
      <c r="F22" s="36"/>
      <c r="G22" s="36"/>
      <c r="I22" s="26"/>
      <c r="J22" s="30"/>
      <c r="K22" s="34"/>
      <c r="L22" s="34"/>
      <c r="M22" s="34"/>
      <c r="N22" s="34"/>
    </row>
    <row r="23" spans="2:14" ht="17.399999999999999" x14ac:dyDescent="0.45">
      <c r="B23" s="35"/>
      <c r="C23" s="19"/>
      <c r="D23" s="24"/>
      <c r="E23" s="36"/>
      <c r="F23" s="36"/>
      <c r="G23" s="36"/>
      <c r="I23" s="26"/>
      <c r="J23" s="30"/>
      <c r="K23" s="34"/>
      <c r="L23" s="34"/>
      <c r="M23" s="34"/>
      <c r="N23" s="34"/>
    </row>
    <row r="24" spans="2:14" ht="18" thickBot="1" x14ac:dyDescent="0.5">
      <c r="B24" s="35"/>
      <c r="C24" s="19"/>
      <c r="D24" s="24"/>
      <c r="E24" s="36"/>
      <c r="F24" s="36"/>
      <c r="G24" s="36"/>
      <c r="I24" s="26"/>
      <c r="J24" s="30"/>
      <c r="K24" s="34"/>
      <c r="L24" s="34"/>
      <c r="M24" s="34"/>
      <c r="N24" s="34"/>
    </row>
    <row r="25" spans="2:14" ht="21.6" thickBot="1" x14ac:dyDescent="0.55000000000000004">
      <c r="B25" s="35"/>
      <c r="C25" s="19"/>
      <c r="D25" s="24"/>
      <c r="E25" s="36"/>
      <c r="F25" s="36"/>
      <c r="G25" s="36"/>
      <c r="I25" s="15">
        <f>SUM(I20:I24)</f>
        <v>0</v>
      </c>
      <c r="J25" s="93" t="str">
        <f>IF(I25&gt;=5,"YA NO PUEDE SOLICITAR DIAS CAPACITACION","PUEDE SOLICITAR DIAS CAPACITACION")</f>
        <v>PUEDE SOLICITAR DIAS CAPACITACION</v>
      </c>
      <c r="K25" s="94"/>
      <c r="L25" s="94"/>
      <c r="M25" s="94"/>
      <c r="N25" s="95"/>
    </row>
    <row r="26" spans="2:14" ht="21.6" thickBot="1" x14ac:dyDescent="0.55000000000000004">
      <c r="B26" s="35"/>
      <c r="C26" s="19"/>
      <c r="D26" s="24"/>
      <c r="E26" s="36"/>
      <c r="F26" s="36"/>
      <c r="G26" s="36"/>
      <c r="I26" s="17">
        <f>5-I25</f>
        <v>5</v>
      </c>
      <c r="J26" s="93" t="str">
        <f>IF(I25&gt;5,"EXISTE UN ERROR","OK")</f>
        <v>OK</v>
      </c>
      <c r="K26" s="94"/>
      <c r="L26" s="94"/>
      <c r="M26" s="94"/>
      <c r="N26" s="95"/>
    </row>
    <row r="27" spans="2:14" ht="17.399999999999999" x14ac:dyDescent="0.45">
      <c r="B27" s="35"/>
      <c r="C27" s="19"/>
      <c r="D27" s="24"/>
      <c r="E27" s="36"/>
      <c r="F27" s="36"/>
      <c r="G27" s="36"/>
    </row>
    <row r="28" spans="2:14" ht="17.399999999999999" x14ac:dyDescent="0.45">
      <c r="B28" s="35"/>
      <c r="C28" s="19"/>
      <c r="D28" s="24"/>
      <c r="E28" s="36"/>
      <c r="F28" s="36"/>
      <c r="G28" s="36"/>
    </row>
    <row r="29" spans="2:14" ht="18" thickBot="1" x14ac:dyDescent="0.5">
      <c r="B29" s="35"/>
      <c r="C29" s="20"/>
      <c r="D29" s="29"/>
      <c r="E29" s="37"/>
      <c r="F29" s="37"/>
      <c r="G29" s="37"/>
    </row>
    <row r="30" spans="2:14" ht="21.6" thickBot="1" x14ac:dyDescent="0.55000000000000004">
      <c r="B30" s="8">
        <f>+E4-F4</f>
        <v>0</v>
      </c>
      <c r="C30" s="87" t="str">
        <f>IF(E4&lt;=F4,"YA NO TIENE FERIADOS","PUEDE SOLICITAR DIAS FERIADOS")</f>
        <v>YA NO TIENE FERIADOS</v>
      </c>
      <c r="D30" s="88"/>
      <c r="E30" s="88"/>
      <c r="F30" s="88"/>
      <c r="G30" s="89"/>
    </row>
    <row r="31" spans="2:14" ht="19.2" thickBot="1" x14ac:dyDescent="0.5">
      <c r="C31" s="90" t="str">
        <f>IF(F4&gt;E4,"EXISTE UN ERROR","OK")</f>
        <v>OK</v>
      </c>
      <c r="D31" s="91"/>
      <c r="E31" s="91"/>
      <c r="F31" s="91"/>
      <c r="G31" s="92"/>
    </row>
    <row r="36" spans="2:14" ht="19.2" thickBot="1" x14ac:dyDescent="0.5">
      <c r="B36" s="16" t="s">
        <v>72</v>
      </c>
      <c r="I36" s="16" t="s">
        <v>72</v>
      </c>
    </row>
    <row r="37" spans="2:14" ht="18.600000000000001" thickBot="1" x14ac:dyDescent="0.4">
      <c r="B37" s="5" t="s">
        <v>0</v>
      </c>
      <c r="C37" s="5" t="s">
        <v>1</v>
      </c>
      <c r="D37" s="5" t="s">
        <v>98</v>
      </c>
      <c r="E37" s="5" t="s">
        <v>12</v>
      </c>
      <c r="F37" s="6" t="s">
        <v>2</v>
      </c>
      <c r="G37" s="6" t="s">
        <v>7</v>
      </c>
      <c r="I37" s="2" t="s">
        <v>3</v>
      </c>
      <c r="J37" s="3" t="s">
        <v>4</v>
      </c>
      <c r="K37" s="3" t="s">
        <v>5</v>
      </c>
      <c r="L37" s="3" t="s">
        <v>6</v>
      </c>
      <c r="M37" s="3" t="s">
        <v>7</v>
      </c>
      <c r="N37" s="4" t="s">
        <v>8</v>
      </c>
    </row>
    <row r="38" spans="2:14" ht="17.399999999999999" x14ac:dyDescent="0.45">
      <c r="B38" s="9">
        <v>15</v>
      </c>
      <c r="C38" s="9">
        <v>0</v>
      </c>
      <c r="D38" s="9">
        <v>0</v>
      </c>
      <c r="E38" s="11">
        <f>+B38+C38+D38</f>
        <v>15</v>
      </c>
      <c r="F38" s="11">
        <f>SUM(B39:B63)+SUM(D39:D63)</f>
        <v>0</v>
      </c>
      <c r="G38" s="19"/>
      <c r="I38" s="21"/>
      <c r="J38" s="22"/>
      <c r="K38" s="23"/>
      <c r="L38" s="23"/>
      <c r="M38" s="25"/>
      <c r="N38" s="25"/>
    </row>
    <row r="39" spans="2:14" ht="17.399999999999999" x14ac:dyDescent="0.45">
      <c r="B39" s="35"/>
      <c r="C39" s="19"/>
      <c r="D39" s="24"/>
      <c r="E39" s="27"/>
      <c r="F39" s="27"/>
      <c r="G39" s="24"/>
      <c r="I39" s="26"/>
      <c r="J39" s="22"/>
      <c r="K39" s="27"/>
      <c r="L39" s="27"/>
      <c r="M39" s="32"/>
      <c r="N39" s="24"/>
    </row>
    <row r="40" spans="2:14" ht="17.399999999999999" x14ac:dyDescent="0.45">
      <c r="B40" s="35"/>
      <c r="C40" s="19"/>
      <c r="D40" s="24"/>
      <c r="E40" s="24"/>
      <c r="F40" s="24"/>
      <c r="G40" s="24"/>
      <c r="I40" s="26"/>
      <c r="J40" s="22"/>
      <c r="K40" s="27"/>
      <c r="L40" s="27"/>
      <c r="M40" s="24"/>
      <c r="N40" s="24"/>
    </row>
    <row r="41" spans="2:14" ht="17.399999999999999" x14ac:dyDescent="0.45">
      <c r="B41" s="35"/>
      <c r="C41" s="19"/>
      <c r="D41" s="24"/>
      <c r="E41" s="24"/>
      <c r="F41" s="24"/>
      <c r="G41" s="24"/>
      <c r="I41" s="26"/>
      <c r="J41" s="22"/>
      <c r="K41" s="27"/>
      <c r="L41" s="27"/>
      <c r="M41" s="34"/>
      <c r="N41" s="24"/>
    </row>
    <row r="42" spans="2:14" ht="17.399999999999999" x14ac:dyDescent="0.45">
      <c r="B42" s="35"/>
      <c r="C42" s="19"/>
      <c r="D42" s="24"/>
      <c r="E42" s="24"/>
      <c r="F42" s="24"/>
      <c r="G42" s="24"/>
      <c r="I42" s="26"/>
      <c r="J42" s="22"/>
      <c r="K42" s="27"/>
      <c r="L42" s="27"/>
      <c r="M42" s="24"/>
      <c r="N42" s="24"/>
    </row>
    <row r="43" spans="2:14" ht="17.399999999999999" x14ac:dyDescent="0.45">
      <c r="B43" s="35"/>
      <c r="C43" s="19"/>
      <c r="D43" s="24"/>
      <c r="E43" s="24"/>
      <c r="F43" s="24"/>
      <c r="G43" s="24"/>
      <c r="I43" s="26"/>
      <c r="J43" s="22"/>
      <c r="K43" s="27"/>
      <c r="L43" s="27"/>
      <c r="M43" s="32"/>
      <c r="N43" s="24"/>
    </row>
    <row r="44" spans="2:14" ht="17.399999999999999" x14ac:dyDescent="0.45">
      <c r="B44" s="35"/>
      <c r="C44" s="19"/>
      <c r="D44" s="24"/>
      <c r="E44" s="24"/>
      <c r="F44" s="24"/>
      <c r="G44" s="24"/>
      <c r="I44" s="26"/>
      <c r="J44" s="22"/>
      <c r="K44" s="24"/>
      <c r="L44" s="24"/>
      <c r="M44" s="24"/>
      <c r="N44" s="24"/>
    </row>
    <row r="45" spans="2:14" ht="17.399999999999999" x14ac:dyDescent="0.45">
      <c r="B45" s="35"/>
      <c r="C45" s="19"/>
      <c r="D45" s="24"/>
      <c r="E45" s="24"/>
      <c r="F45" s="24"/>
      <c r="G45" s="24"/>
      <c r="I45" s="26"/>
      <c r="J45" s="22"/>
      <c r="K45" s="24"/>
      <c r="L45" s="24"/>
      <c r="M45" s="24"/>
      <c r="N45" s="24"/>
    </row>
    <row r="46" spans="2:14" ht="17.399999999999999" x14ac:dyDescent="0.45">
      <c r="B46" s="35"/>
      <c r="C46" s="19"/>
      <c r="D46" s="24"/>
      <c r="E46" s="24"/>
      <c r="F46" s="24"/>
      <c r="G46" s="24"/>
      <c r="I46" s="26"/>
      <c r="J46" s="22"/>
      <c r="K46" s="24"/>
      <c r="L46" s="24"/>
      <c r="M46" s="24"/>
      <c r="N46" s="24"/>
    </row>
    <row r="47" spans="2:14" ht="17.399999999999999" x14ac:dyDescent="0.45">
      <c r="B47" s="35"/>
      <c r="C47" s="19"/>
      <c r="D47" s="24"/>
      <c r="E47" s="24"/>
      <c r="F47" s="24"/>
      <c r="G47" s="24"/>
      <c r="I47" s="26"/>
      <c r="J47" s="22"/>
      <c r="K47" s="24"/>
      <c r="L47" s="24"/>
      <c r="M47" s="24"/>
      <c r="N47" s="24"/>
    </row>
    <row r="48" spans="2:14" ht="17.399999999999999" x14ac:dyDescent="0.45">
      <c r="B48" s="35"/>
      <c r="C48" s="19"/>
      <c r="D48" s="24"/>
      <c r="E48" s="24"/>
      <c r="F48" s="24"/>
      <c r="G48" s="24"/>
      <c r="I48" s="26"/>
      <c r="J48" s="22"/>
      <c r="K48" s="24"/>
      <c r="L48" s="24"/>
      <c r="M48" s="24"/>
      <c r="N48" s="24"/>
    </row>
    <row r="49" spans="2:14" ht="18" thickBot="1" x14ac:dyDescent="0.5">
      <c r="B49" s="35"/>
      <c r="C49" s="19"/>
      <c r="D49" s="24"/>
      <c r="E49" s="24"/>
      <c r="F49" s="24"/>
      <c r="G49" s="24"/>
      <c r="I49" s="28"/>
      <c r="J49" s="22"/>
      <c r="K49" s="29"/>
      <c r="L49" s="29"/>
      <c r="M49" s="29"/>
      <c r="N49" s="29"/>
    </row>
    <row r="50" spans="2:14" ht="21.6" thickBot="1" x14ac:dyDescent="0.55000000000000004">
      <c r="B50" s="35"/>
      <c r="C50" s="19"/>
      <c r="D50" s="24"/>
      <c r="E50" s="36"/>
      <c r="F50" s="36"/>
      <c r="G50" s="36"/>
      <c r="I50" s="15">
        <f>SUM(I38:I49)</f>
        <v>0</v>
      </c>
      <c r="J50" s="93" t="str">
        <f>IF(I50&gt;=6,"YA NO PUEDE SOLICITAR DIAS ADMINISTRATIVOS","PUEDE SOLICITAR DIAS ADMINISTRATIVOS")</f>
        <v>PUEDE SOLICITAR DIAS ADMINISTRATIVOS</v>
      </c>
      <c r="K50" s="94"/>
      <c r="L50" s="94"/>
      <c r="M50" s="94"/>
      <c r="N50" s="95"/>
    </row>
    <row r="51" spans="2:14" ht="21.6" thickBot="1" x14ac:dyDescent="0.55000000000000004">
      <c r="B51" s="35"/>
      <c r="C51" s="19"/>
      <c r="D51" s="24"/>
      <c r="E51" s="36"/>
      <c r="F51" s="36"/>
      <c r="G51" s="36"/>
      <c r="I51" s="17">
        <f>6-I50</f>
        <v>6</v>
      </c>
      <c r="J51" s="93" t="str">
        <f>IF(I50&gt;6,"EXISTE UN ERROR","OK")</f>
        <v>OK</v>
      </c>
      <c r="K51" s="94"/>
      <c r="L51" s="94"/>
      <c r="M51" s="94"/>
      <c r="N51" s="95"/>
    </row>
    <row r="52" spans="2:14" ht="18" thickBot="1" x14ac:dyDescent="0.5">
      <c r="B52" s="35"/>
      <c r="C52" s="19"/>
      <c r="D52" s="24"/>
      <c r="E52" s="36"/>
      <c r="F52" s="36"/>
      <c r="G52" s="36"/>
      <c r="I52" s="1"/>
    </row>
    <row r="53" spans="2:14" ht="19.8" thickBot="1" x14ac:dyDescent="0.5">
      <c r="B53" s="35"/>
      <c r="C53" s="19"/>
      <c r="D53" s="24"/>
      <c r="E53" s="36"/>
      <c r="F53" s="36"/>
      <c r="G53" s="36"/>
      <c r="I53" s="12" t="s">
        <v>3</v>
      </c>
      <c r="J53" s="13"/>
      <c r="K53" s="13" t="s">
        <v>5</v>
      </c>
      <c r="L53" s="13" t="s">
        <v>6</v>
      </c>
      <c r="M53" s="13" t="s">
        <v>7</v>
      </c>
      <c r="N53" s="14" t="s">
        <v>8</v>
      </c>
    </row>
    <row r="54" spans="2:14" ht="17.399999999999999" x14ac:dyDescent="0.45">
      <c r="B54" s="35"/>
      <c r="C54" s="19"/>
      <c r="D54" s="24"/>
      <c r="E54" s="36"/>
      <c r="F54" s="36"/>
      <c r="G54" s="36"/>
      <c r="I54" s="21"/>
      <c r="J54" s="30"/>
      <c r="K54" s="31"/>
      <c r="L54" s="31"/>
      <c r="M54" s="32"/>
      <c r="N54" s="32"/>
    </row>
    <row r="55" spans="2:14" ht="17.399999999999999" x14ac:dyDescent="0.45">
      <c r="B55" s="35"/>
      <c r="C55" s="19"/>
      <c r="D55" s="24"/>
      <c r="E55" s="36"/>
      <c r="F55" s="36"/>
      <c r="G55" s="36"/>
      <c r="I55" s="26"/>
      <c r="J55" s="30"/>
      <c r="K55" s="34"/>
      <c r="L55" s="34"/>
      <c r="M55" s="34"/>
      <c r="N55" s="34"/>
    </row>
    <row r="56" spans="2:14" ht="17.399999999999999" x14ac:dyDescent="0.45">
      <c r="B56" s="35"/>
      <c r="C56" s="19"/>
      <c r="D56" s="24"/>
      <c r="E56" s="36"/>
      <c r="F56" s="36"/>
      <c r="G56" s="36"/>
      <c r="I56" s="26"/>
      <c r="J56" s="30"/>
      <c r="K56" s="34"/>
      <c r="L56" s="34"/>
      <c r="M56" s="34"/>
      <c r="N56" s="34"/>
    </row>
    <row r="57" spans="2:14" ht="17.399999999999999" x14ac:dyDescent="0.45">
      <c r="B57" s="35"/>
      <c r="C57" s="19"/>
      <c r="D57" s="24"/>
      <c r="E57" s="36"/>
      <c r="F57" s="36"/>
      <c r="G57" s="36"/>
      <c r="I57" s="26"/>
      <c r="J57" s="30"/>
      <c r="K57" s="34"/>
      <c r="L57" s="34"/>
      <c r="M57" s="34"/>
      <c r="N57" s="34"/>
    </row>
    <row r="58" spans="2:14" ht="18" thickBot="1" x14ac:dyDescent="0.5">
      <c r="B58" s="35"/>
      <c r="C58" s="19"/>
      <c r="D58" s="24"/>
      <c r="E58" s="36"/>
      <c r="F58" s="36"/>
      <c r="G58" s="36"/>
      <c r="I58" s="26"/>
      <c r="J58" s="30"/>
      <c r="K58" s="34"/>
      <c r="L58" s="34"/>
      <c r="M58" s="34"/>
      <c r="N58" s="34"/>
    </row>
    <row r="59" spans="2:14" ht="21.6" thickBot="1" x14ac:dyDescent="0.55000000000000004">
      <c r="B59" s="35"/>
      <c r="C59" s="19"/>
      <c r="D59" s="24"/>
      <c r="E59" s="36"/>
      <c r="F59" s="36"/>
      <c r="G59" s="36"/>
      <c r="I59" s="15">
        <f>SUM(I54:I58)</f>
        <v>0</v>
      </c>
      <c r="J59" s="93" t="str">
        <f>IF(I59&gt;=5,"YA NO PUEDE SOLICITAR DIAS CAPACITACION","PUEDE SOLICITAR DIAS CAPACITACION")</f>
        <v>PUEDE SOLICITAR DIAS CAPACITACION</v>
      </c>
      <c r="K59" s="94"/>
      <c r="L59" s="94"/>
      <c r="M59" s="94"/>
      <c r="N59" s="95"/>
    </row>
    <row r="60" spans="2:14" ht="21.6" thickBot="1" x14ac:dyDescent="0.55000000000000004">
      <c r="B60" s="35"/>
      <c r="C60" s="19"/>
      <c r="D60" s="24"/>
      <c r="E60" s="36"/>
      <c r="F60" s="36"/>
      <c r="G60" s="36"/>
      <c r="I60" s="17">
        <f>5-I59</f>
        <v>5</v>
      </c>
      <c r="J60" s="93" t="str">
        <f>IF(I59&gt;5,"EXISTE UN ERROR","OK")</f>
        <v>OK</v>
      </c>
      <c r="K60" s="94"/>
      <c r="L60" s="94"/>
      <c r="M60" s="94"/>
      <c r="N60" s="95"/>
    </row>
    <row r="61" spans="2:14" ht="17.399999999999999" x14ac:dyDescent="0.45">
      <c r="B61" s="35"/>
      <c r="C61" s="19"/>
      <c r="D61" s="24"/>
      <c r="E61" s="36"/>
      <c r="F61" s="36"/>
      <c r="G61" s="36"/>
    </row>
    <row r="62" spans="2:14" ht="17.399999999999999" x14ac:dyDescent="0.45">
      <c r="B62" s="35"/>
      <c r="C62" s="19"/>
      <c r="D62" s="24"/>
      <c r="E62" s="36"/>
      <c r="F62" s="36"/>
      <c r="G62" s="36"/>
    </row>
    <row r="63" spans="2:14" ht="18" thickBot="1" x14ac:dyDescent="0.5">
      <c r="B63" s="35"/>
      <c r="C63" s="20"/>
      <c r="D63" s="29"/>
      <c r="E63" s="37"/>
      <c r="F63" s="37"/>
      <c r="G63" s="37"/>
    </row>
    <row r="64" spans="2:14" ht="21.6" thickBot="1" x14ac:dyDescent="0.55000000000000004">
      <c r="B64" s="8">
        <f>+E38-F38</f>
        <v>15</v>
      </c>
      <c r="C64" s="87" t="str">
        <f>IF(E38&lt;=F38,"YA NO TIENE FERIADOS","PUEDE SOLICITAR DIAS FERIADOS")</f>
        <v>PUEDE SOLICITAR DIAS FERIADOS</v>
      </c>
      <c r="D64" s="88"/>
      <c r="E64" s="88"/>
      <c r="F64" s="88"/>
      <c r="G64" s="89"/>
    </row>
    <row r="65" spans="2:25" ht="19.2" thickBot="1" x14ac:dyDescent="0.5">
      <c r="C65" s="90" t="str">
        <f>IF(F38&gt;E38,"EXISTE UN ERROR","OK")</f>
        <v>OK</v>
      </c>
      <c r="D65" s="91"/>
      <c r="E65" s="91"/>
      <c r="F65" s="91"/>
      <c r="G65" s="92"/>
    </row>
    <row r="69" spans="2:25" ht="19.2" thickBot="1" x14ac:dyDescent="0.5">
      <c r="B69" s="16" t="s">
        <v>26</v>
      </c>
      <c r="I69" s="16" t="s">
        <v>26</v>
      </c>
    </row>
    <row r="70" spans="2:25" ht="18.600000000000001" thickBot="1" x14ac:dyDescent="0.4">
      <c r="B70" s="5" t="s">
        <v>0</v>
      </c>
      <c r="C70" s="5" t="s">
        <v>1</v>
      </c>
      <c r="D70" s="5" t="s">
        <v>98</v>
      </c>
      <c r="E70" s="5" t="s">
        <v>12</v>
      </c>
      <c r="F70" s="6" t="s">
        <v>2</v>
      </c>
      <c r="G70" s="6" t="s">
        <v>7</v>
      </c>
      <c r="I70" s="2" t="s">
        <v>3</v>
      </c>
      <c r="J70" s="3" t="s">
        <v>4</v>
      </c>
      <c r="K70" s="3" t="s">
        <v>5</v>
      </c>
      <c r="L70" s="3" t="s">
        <v>6</v>
      </c>
      <c r="M70" s="3" t="s">
        <v>7</v>
      </c>
      <c r="N70" s="4" t="s">
        <v>8</v>
      </c>
      <c r="Y70" s="7" t="s">
        <v>9</v>
      </c>
    </row>
    <row r="71" spans="2:25" ht="19.2" x14ac:dyDescent="0.45">
      <c r="B71" s="9">
        <v>15</v>
      </c>
      <c r="C71" s="9">
        <v>11</v>
      </c>
      <c r="D71" s="9">
        <v>0</v>
      </c>
      <c r="E71" s="11">
        <f>+B71+C71+D71</f>
        <v>26</v>
      </c>
      <c r="F71" s="11">
        <f>SUM(B72:B96)+SUM(D72:D96)</f>
        <v>17</v>
      </c>
      <c r="G71" s="19"/>
      <c r="I71" s="21">
        <v>0.5</v>
      </c>
      <c r="J71" s="22" t="s">
        <v>9</v>
      </c>
      <c r="K71" s="31">
        <v>45706</v>
      </c>
      <c r="L71" s="31">
        <v>45706</v>
      </c>
      <c r="M71" s="69" t="s">
        <v>116</v>
      </c>
      <c r="N71" s="32"/>
      <c r="Y71" s="7" t="s">
        <v>10</v>
      </c>
    </row>
    <row r="72" spans="2:25" ht="19.2" x14ac:dyDescent="0.45">
      <c r="B72" s="35">
        <v>1</v>
      </c>
      <c r="C72" s="19"/>
      <c r="D72" s="24"/>
      <c r="E72" s="27">
        <v>45659</v>
      </c>
      <c r="F72" s="27">
        <v>45659</v>
      </c>
      <c r="G72" s="69" t="s">
        <v>105</v>
      </c>
      <c r="I72" s="26">
        <v>0.5</v>
      </c>
      <c r="J72" s="22" t="s">
        <v>10</v>
      </c>
      <c r="K72" s="33">
        <v>45763</v>
      </c>
      <c r="L72" s="33">
        <v>45763</v>
      </c>
      <c r="M72" s="76" t="s">
        <v>133</v>
      </c>
      <c r="N72" s="34"/>
      <c r="Y72" s="7" t="s">
        <v>11</v>
      </c>
    </row>
    <row r="73" spans="2:25" ht="17.399999999999999" x14ac:dyDescent="0.45">
      <c r="B73" s="35">
        <v>1</v>
      </c>
      <c r="C73" s="19"/>
      <c r="D73" s="24"/>
      <c r="E73" s="27">
        <v>45666</v>
      </c>
      <c r="F73" s="27">
        <v>45666</v>
      </c>
      <c r="G73" s="69" t="s">
        <v>105</v>
      </c>
      <c r="I73" s="26">
        <v>0.5</v>
      </c>
      <c r="J73" s="22" t="s">
        <v>9</v>
      </c>
      <c r="K73" s="33">
        <v>45838</v>
      </c>
      <c r="L73" s="33">
        <v>45838</v>
      </c>
      <c r="M73" s="69" t="s">
        <v>156</v>
      </c>
      <c r="N73" s="34"/>
    </row>
    <row r="74" spans="2:25" ht="17.399999999999999" x14ac:dyDescent="0.45">
      <c r="B74" s="35">
        <v>14</v>
      </c>
      <c r="C74" s="19"/>
      <c r="D74" s="24"/>
      <c r="E74" s="27">
        <v>45708</v>
      </c>
      <c r="F74" s="27">
        <v>45727</v>
      </c>
      <c r="G74" s="69" t="s">
        <v>120</v>
      </c>
      <c r="I74" s="26">
        <v>0.5</v>
      </c>
      <c r="J74" s="22" t="s">
        <v>10</v>
      </c>
      <c r="K74" s="33">
        <v>45855</v>
      </c>
      <c r="L74" s="33">
        <v>45855</v>
      </c>
      <c r="M74" s="70" t="s">
        <v>164</v>
      </c>
      <c r="N74" s="34"/>
    </row>
    <row r="75" spans="2:25" ht="17.399999999999999" x14ac:dyDescent="0.45">
      <c r="B75" s="35">
        <v>1</v>
      </c>
      <c r="C75" s="19"/>
      <c r="D75" s="24"/>
      <c r="E75" s="27">
        <v>45779</v>
      </c>
      <c r="F75" s="27">
        <v>45779</v>
      </c>
      <c r="G75" s="69" t="s">
        <v>149</v>
      </c>
      <c r="I75" s="26">
        <v>0.5</v>
      </c>
      <c r="J75" s="22" t="s">
        <v>9</v>
      </c>
      <c r="K75" s="33">
        <v>45883</v>
      </c>
      <c r="L75" s="33">
        <v>45883</v>
      </c>
      <c r="M75" s="69" t="s">
        <v>174</v>
      </c>
      <c r="N75" s="34"/>
    </row>
    <row r="76" spans="2:25" ht="17.399999999999999" x14ac:dyDescent="0.45">
      <c r="B76" s="35"/>
      <c r="C76" s="19"/>
      <c r="D76" s="24"/>
      <c r="E76" s="27"/>
      <c r="F76" s="27"/>
      <c r="G76" s="24"/>
      <c r="I76" s="26">
        <v>0.5</v>
      </c>
      <c r="J76" s="22" t="s">
        <v>9</v>
      </c>
      <c r="K76" s="33">
        <v>45905</v>
      </c>
      <c r="L76" s="33">
        <v>45905</v>
      </c>
      <c r="M76" s="70" t="s">
        <v>194</v>
      </c>
      <c r="N76" s="34"/>
    </row>
    <row r="77" spans="2:25" ht="17.399999999999999" x14ac:dyDescent="0.45">
      <c r="B77" s="35"/>
      <c r="C77" s="19"/>
      <c r="D77" s="24"/>
      <c r="E77" s="27"/>
      <c r="F77" s="27"/>
      <c r="G77" s="24"/>
      <c r="I77" s="26">
        <v>0.5</v>
      </c>
      <c r="J77" s="22" t="s">
        <v>10</v>
      </c>
      <c r="K77" s="33">
        <v>45908</v>
      </c>
      <c r="L77" s="33">
        <v>45908</v>
      </c>
      <c r="M77" s="70" t="s">
        <v>194</v>
      </c>
      <c r="N77" s="34"/>
    </row>
    <row r="78" spans="2:25" ht="17.399999999999999" x14ac:dyDescent="0.45">
      <c r="B78" s="35"/>
      <c r="C78" s="19"/>
      <c r="D78" s="24"/>
      <c r="E78" s="27"/>
      <c r="F78" s="27"/>
      <c r="G78" s="24"/>
      <c r="I78" s="26">
        <v>0.5</v>
      </c>
      <c r="J78" s="22" t="s">
        <v>9</v>
      </c>
      <c r="K78" s="33">
        <v>45917</v>
      </c>
      <c r="L78" s="33">
        <v>45917</v>
      </c>
      <c r="M78" s="69" t="s">
        <v>199</v>
      </c>
      <c r="N78" s="34"/>
    </row>
    <row r="79" spans="2:25" ht="17.399999999999999" x14ac:dyDescent="0.45">
      <c r="B79" s="35"/>
      <c r="C79" s="19"/>
      <c r="D79" s="24"/>
      <c r="E79" s="27"/>
      <c r="F79" s="27"/>
      <c r="G79" s="24"/>
      <c r="I79" s="26">
        <v>0.5</v>
      </c>
      <c r="J79" s="22" t="s">
        <v>10</v>
      </c>
      <c r="K79" s="33">
        <v>46002</v>
      </c>
      <c r="L79" s="33">
        <v>46002</v>
      </c>
      <c r="M79" s="24"/>
      <c r="N79" s="34"/>
    </row>
    <row r="80" spans="2:25" ht="17.399999999999999" x14ac:dyDescent="0.45">
      <c r="B80" s="35"/>
      <c r="C80" s="19"/>
      <c r="D80" s="24"/>
      <c r="E80" s="27"/>
      <c r="F80" s="27"/>
      <c r="G80" s="24"/>
      <c r="I80" s="26"/>
      <c r="J80" s="22"/>
      <c r="K80" s="33"/>
      <c r="L80" s="33"/>
      <c r="M80" s="24"/>
      <c r="N80" s="34"/>
    </row>
    <row r="81" spans="2:14" ht="17.399999999999999" x14ac:dyDescent="0.45">
      <c r="B81" s="35"/>
      <c r="C81" s="19"/>
      <c r="D81" s="24"/>
      <c r="E81" s="27"/>
      <c r="F81" s="27"/>
      <c r="G81" s="24"/>
      <c r="I81" s="26"/>
      <c r="J81" s="22"/>
      <c r="K81" s="33"/>
      <c r="L81" s="33"/>
      <c r="M81" s="24"/>
      <c r="N81" s="34"/>
    </row>
    <row r="82" spans="2:14" ht="18" thickBot="1" x14ac:dyDescent="0.5">
      <c r="B82" s="35"/>
      <c r="C82" s="19"/>
      <c r="D82" s="24"/>
      <c r="E82" s="27"/>
      <c r="F82" s="27"/>
      <c r="G82" s="24"/>
      <c r="I82" s="28"/>
      <c r="J82" s="22"/>
      <c r="K82" s="38"/>
      <c r="L82" s="38"/>
      <c r="M82" s="38"/>
      <c r="N82" s="38"/>
    </row>
    <row r="83" spans="2:14" ht="21.6" thickBot="1" x14ac:dyDescent="0.55000000000000004">
      <c r="B83" s="35"/>
      <c r="C83" s="19"/>
      <c r="D83" s="24"/>
      <c r="E83" s="36"/>
      <c r="F83" s="36"/>
      <c r="G83" s="36"/>
      <c r="I83" s="15">
        <f>SUM(I71:I82)</f>
        <v>4.5</v>
      </c>
      <c r="J83" s="93" t="str">
        <f>IF(I83&gt;=6,"YA NO PUEDE SOLICITAR DIAS ADMINISTRATIVOS","PUEDE SOLICITAR DIAS ADMINISTRATIVOS")</f>
        <v>PUEDE SOLICITAR DIAS ADMINISTRATIVOS</v>
      </c>
      <c r="K83" s="94"/>
      <c r="L83" s="94"/>
      <c r="M83" s="94"/>
      <c r="N83" s="95"/>
    </row>
    <row r="84" spans="2:14" ht="21.6" thickBot="1" x14ac:dyDescent="0.55000000000000004">
      <c r="B84" s="35"/>
      <c r="C84" s="19"/>
      <c r="D84" s="24"/>
      <c r="E84" s="36"/>
      <c r="F84" s="36"/>
      <c r="G84" s="36"/>
      <c r="I84" s="17">
        <f>6-I83</f>
        <v>1.5</v>
      </c>
      <c r="J84" s="93" t="str">
        <f>IF(I83&gt;6,"EXISTE UN ERROR","OK")</f>
        <v>OK</v>
      </c>
      <c r="K84" s="94"/>
      <c r="L84" s="94"/>
      <c r="M84" s="94"/>
      <c r="N84" s="95"/>
    </row>
    <row r="85" spans="2:14" ht="18" thickBot="1" x14ac:dyDescent="0.5">
      <c r="B85" s="35"/>
      <c r="C85" s="19"/>
      <c r="D85" s="24"/>
      <c r="E85" s="36"/>
      <c r="F85" s="36"/>
      <c r="G85" s="36"/>
      <c r="I85" s="1"/>
    </row>
    <row r="86" spans="2:14" ht="19.8" thickBot="1" x14ac:dyDescent="0.5">
      <c r="B86" s="35"/>
      <c r="C86" s="19"/>
      <c r="D86" s="24"/>
      <c r="E86" s="36"/>
      <c r="F86" s="36"/>
      <c r="G86" s="36"/>
      <c r="I86" s="12" t="s">
        <v>3</v>
      </c>
      <c r="J86" s="13"/>
      <c r="K86" s="13" t="s">
        <v>5</v>
      </c>
      <c r="L86" s="13" t="s">
        <v>6</v>
      </c>
      <c r="M86" s="13" t="s">
        <v>7</v>
      </c>
      <c r="N86" s="14" t="s">
        <v>8</v>
      </c>
    </row>
    <row r="87" spans="2:14" ht="17.399999999999999" x14ac:dyDescent="0.45">
      <c r="B87" s="35"/>
      <c r="C87" s="19"/>
      <c r="D87" s="24"/>
      <c r="E87" s="36"/>
      <c r="F87" s="36"/>
      <c r="G87" s="36"/>
      <c r="I87" s="21">
        <v>1</v>
      </c>
      <c r="J87" s="30"/>
      <c r="K87" s="31">
        <v>45950</v>
      </c>
      <c r="L87" s="31">
        <v>45950</v>
      </c>
      <c r="M87" s="32"/>
      <c r="N87" s="32"/>
    </row>
    <row r="88" spans="2:14" ht="17.399999999999999" x14ac:dyDescent="0.45">
      <c r="B88" s="35"/>
      <c r="C88" s="19"/>
      <c r="D88" s="24"/>
      <c r="E88" s="36"/>
      <c r="F88" s="36"/>
      <c r="G88" s="36"/>
      <c r="I88" s="26"/>
      <c r="J88" s="30"/>
      <c r="K88" s="33"/>
      <c r="L88" s="33"/>
      <c r="M88" s="34"/>
      <c r="N88" s="34"/>
    </row>
    <row r="89" spans="2:14" ht="17.399999999999999" x14ac:dyDescent="0.45">
      <c r="B89" s="35"/>
      <c r="C89" s="19"/>
      <c r="D89" s="24"/>
      <c r="E89" s="36"/>
      <c r="F89" s="36"/>
      <c r="G89" s="36"/>
      <c r="I89" s="26"/>
      <c r="J89" s="30"/>
      <c r="K89" s="33"/>
      <c r="L89" s="33"/>
      <c r="M89" s="34"/>
      <c r="N89" s="34"/>
    </row>
    <row r="90" spans="2:14" ht="17.399999999999999" x14ac:dyDescent="0.45">
      <c r="B90" s="35"/>
      <c r="C90" s="19"/>
      <c r="D90" s="24"/>
      <c r="E90" s="36"/>
      <c r="F90" s="36"/>
      <c r="G90" s="36"/>
      <c r="I90" s="26"/>
      <c r="J90" s="30"/>
      <c r="K90" s="33"/>
      <c r="L90" s="33"/>
      <c r="M90" s="34"/>
      <c r="N90" s="34"/>
    </row>
    <row r="91" spans="2:14" ht="18" thickBot="1" x14ac:dyDescent="0.5">
      <c r="B91" s="35"/>
      <c r="C91" s="19"/>
      <c r="D91" s="24"/>
      <c r="E91" s="36"/>
      <c r="F91" s="36"/>
      <c r="G91" s="36"/>
      <c r="I91" s="26"/>
      <c r="J91" s="30"/>
      <c r="K91" s="34"/>
      <c r="L91" s="34"/>
      <c r="M91" s="34"/>
      <c r="N91" s="34"/>
    </row>
    <row r="92" spans="2:14" ht="21.6" thickBot="1" x14ac:dyDescent="0.55000000000000004">
      <c r="B92" s="35"/>
      <c r="C92" s="19"/>
      <c r="D92" s="24"/>
      <c r="E92" s="36"/>
      <c r="F92" s="36"/>
      <c r="G92" s="36"/>
      <c r="I92" s="15">
        <f>SUM(I87:I91)</f>
        <v>1</v>
      </c>
      <c r="J92" s="93" t="str">
        <f>IF(I92&gt;=5,"YA NO PUEDE SOLICITAR DIAS CAPACITACION","PUEDE SOLICITAR DIAS CAPACITACION")</f>
        <v>PUEDE SOLICITAR DIAS CAPACITACION</v>
      </c>
      <c r="K92" s="94"/>
      <c r="L92" s="94"/>
      <c r="M92" s="94"/>
      <c r="N92" s="95"/>
    </row>
    <row r="93" spans="2:14" ht="21.6" thickBot="1" x14ac:dyDescent="0.55000000000000004">
      <c r="B93" s="35"/>
      <c r="C93" s="19"/>
      <c r="D93" s="24"/>
      <c r="E93" s="36"/>
      <c r="F93" s="36"/>
      <c r="G93" s="36"/>
      <c r="I93" s="17">
        <f>5-I92</f>
        <v>4</v>
      </c>
      <c r="J93" s="93" t="str">
        <f>IF(I92&gt;5,"EXISTE UN ERROR","OK")</f>
        <v>OK</v>
      </c>
      <c r="K93" s="94"/>
      <c r="L93" s="94"/>
      <c r="M93" s="94"/>
      <c r="N93" s="95"/>
    </row>
    <row r="94" spans="2:14" ht="17.399999999999999" x14ac:dyDescent="0.45">
      <c r="B94" s="35"/>
      <c r="C94" s="19"/>
      <c r="D94" s="24"/>
      <c r="E94" s="36"/>
      <c r="F94" s="36"/>
      <c r="G94" s="36"/>
    </row>
    <row r="95" spans="2:14" ht="17.399999999999999" x14ac:dyDescent="0.45">
      <c r="B95" s="35"/>
      <c r="C95" s="19"/>
      <c r="D95" s="24"/>
      <c r="E95" s="36"/>
      <c r="F95" s="36"/>
      <c r="G95" s="36"/>
    </row>
    <row r="96" spans="2:14" ht="18" thickBot="1" x14ac:dyDescent="0.5">
      <c r="B96" s="35"/>
      <c r="C96" s="41"/>
      <c r="D96" s="42"/>
      <c r="E96" s="37"/>
      <c r="F96" s="37"/>
      <c r="G96" s="37"/>
    </row>
    <row r="97" spans="2:14" ht="21.6" thickBot="1" x14ac:dyDescent="0.55000000000000004">
      <c r="B97" s="85">
        <f>+E71-F71</f>
        <v>9</v>
      </c>
      <c r="C97" s="87" t="str">
        <f>IF(E71&lt;=F71,"YA NO TIENE FERIADOS","PUEDE SOLICITAR DIAS FERIADOS")</f>
        <v>PUEDE SOLICITAR DIAS FERIADOS</v>
      </c>
      <c r="D97" s="88"/>
      <c r="E97" s="88"/>
      <c r="F97" s="88"/>
      <c r="G97" s="89"/>
    </row>
    <row r="98" spans="2:14" ht="19.2" thickBot="1" x14ac:dyDescent="0.5">
      <c r="C98" s="90" t="str">
        <f>IF(F71&gt;E71,"EXISTE UN ERROR","OK")</f>
        <v>OK</v>
      </c>
      <c r="D98" s="91"/>
      <c r="E98" s="91"/>
      <c r="F98" s="91"/>
      <c r="G98" s="92"/>
    </row>
    <row r="101" spans="2:14" ht="19.2" thickBot="1" x14ac:dyDescent="0.5">
      <c r="B101" s="16" t="s">
        <v>27</v>
      </c>
      <c r="I101" s="16" t="s">
        <v>27</v>
      </c>
    </row>
    <row r="102" spans="2:14" ht="18.600000000000001" thickBot="1" x14ac:dyDescent="0.4">
      <c r="B102" s="5" t="s">
        <v>0</v>
      </c>
      <c r="C102" s="5" t="s">
        <v>1</v>
      </c>
      <c r="D102" s="5" t="s">
        <v>98</v>
      </c>
      <c r="E102" s="5" t="s">
        <v>12</v>
      </c>
      <c r="F102" s="6" t="s">
        <v>2</v>
      </c>
      <c r="G102" s="6" t="s">
        <v>7</v>
      </c>
      <c r="I102" s="2" t="s">
        <v>3</v>
      </c>
      <c r="J102" s="3" t="s">
        <v>4</v>
      </c>
      <c r="K102" s="3" t="s">
        <v>5</v>
      </c>
      <c r="L102" s="3" t="s">
        <v>6</v>
      </c>
      <c r="M102" s="3" t="s">
        <v>7</v>
      </c>
      <c r="N102" s="4" t="s">
        <v>8</v>
      </c>
    </row>
    <row r="103" spans="2:14" ht="17.399999999999999" x14ac:dyDescent="0.45">
      <c r="B103" s="9">
        <v>15</v>
      </c>
      <c r="C103" s="9">
        <v>0</v>
      </c>
      <c r="D103" s="9">
        <v>0</v>
      </c>
      <c r="E103" s="11">
        <f>+B103+C103+D103</f>
        <v>15</v>
      </c>
      <c r="F103" s="11">
        <f>SUM(B104:B128)+SUM(D104:D128)</f>
        <v>10</v>
      </c>
      <c r="G103" s="19"/>
      <c r="I103" s="21">
        <v>0.5</v>
      </c>
      <c r="J103" s="22" t="s">
        <v>10</v>
      </c>
      <c r="K103" s="23">
        <v>45742</v>
      </c>
      <c r="L103" s="23">
        <v>45742</v>
      </c>
      <c r="M103" s="73" t="s">
        <v>121</v>
      </c>
      <c r="N103" s="25"/>
    </row>
    <row r="104" spans="2:14" ht="17.399999999999999" x14ac:dyDescent="0.45">
      <c r="B104" s="35">
        <v>10</v>
      </c>
      <c r="C104" s="19"/>
      <c r="D104" s="24"/>
      <c r="E104" s="27">
        <v>46000</v>
      </c>
      <c r="F104" s="27">
        <v>46013</v>
      </c>
      <c r="G104" s="24"/>
      <c r="I104" s="26">
        <v>1</v>
      </c>
      <c r="J104" s="22"/>
      <c r="K104" s="27">
        <v>45747</v>
      </c>
      <c r="L104" s="27">
        <v>45747</v>
      </c>
      <c r="M104" s="69" t="s">
        <v>121</v>
      </c>
      <c r="N104" s="24"/>
    </row>
    <row r="105" spans="2:14" ht="17.399999999999999" x14ac:dyDescent="0.45">
      <c r="B105" s="35"/>
      <c r="C105" s="19"/>
      <c r="D105" s="24"/>
      <c r="E105" s="24"/>
      <c r="F105" s="24"/>
      <c r="G105" s="24"/>
      <c r="I105" s="26">
        <v>0.5</v>
      </c>
      <c r="J105" s="22" t="s">
        <v>10</v>
      </c>
      <c r="K105" s="27">
        <v>45751</v>
      </c>
      <c r="L105" s="27">
        <v>45751</v>
      </c>
      <c r="M105" s="71" t="s">
        <v>130</v>
      </c>
      <c r="N105" s="24"/>
    </row>
    <row r="106" spans="2:14" ht="17.399999999999999" x14ac:dyDescent="0.45">
      <c r="B106" s="35"/>
      <c r="C106" s="19"/>
      <c r="D106" s="24"/>
      <c r="E106" s="24"/>
      <c r="F106" s="24"/>
      <c r="G106" s="24"/>
      <c r="I106" s="26">
        <v>0.5</v>
      </c>
      <c r="J106" s="22" t="s">
        <v>10</v>
      </c>
      <c r="K106" s="27">
        <v>45779</v>
      </c>
      <c r="L106" s="27">
        <v>45779</v>
      </c>
      <c r="M106" s="70" t="s">
        <v>135</v>
      </c>
      <c r="N106" s="24"/>
    </row>
    <row r="107" spans="2:14" ht="17.399999999999999" x14ac:dyDescent="0.45">
      <c r="B107" s="35"/>
      <c r="C107" s="19"/>
      <c r="D107" s="24"/>
      <c r="E107" s="24"/>
      <c r="F107" s="24"/>
      <c r="G107" s="24"/>
      <c r="I107" s="26">
        <v>1</v>
      </c>
      <c r="J107" s="22"/>
      <c r="K107" s="27">
        <v>45863</v>
      </c>
      <c r="L107" s="27">
        <v>45863</v>
      </c>
      <c r="M107" s="70" t="s">
        <v>163</v>
      </c>
      <c r="N107" s="24"/>
    </row>
    <row r="108" spans="2:14" ht="17.399999999999999" x14ac:dyDescent="0.45">
      <c r="B108" s="35"/>
      <c r="C108" s="19"/>
      <c r="D108" s="24"/>
      <c r="E108" s="24"/>
      <c r="F108" s="24"/>
      <c r="G108" s="24"/>
      <c r="I108" s="26">
        <v>0.5</v>
      </c>
      <c r="J108" s="22" t="s">
        <v>10</v>
      </c>
      <c r="K108" s="27">
        <v>45887</v>
      </c>
      <c r="L108" s="27">
        <v>45887</v>
      </c>
      <c r="M108" s="70" t="s">
        <v>167</v>
      </c>
      <c r="N108" s="24"/>
    </row>
    <row r="109" spans="2:14" ht="17.399999999999999" x14ac:dyDescent="0.45">
      <c r="B109" s="35"/>
      <c r="C109" s="19"/>
      <c r="D109" s="24"/>
      <c r="E109" s="24"/>
      <c r="F109" s="24"/>
      <c r="G109" s="24"/>
      <c r="I109" s="26">
        <v>1</v>
      </c>
      <c r="J109" s="22"/>
      <c r="K109" s="27">
        <v>45912</v>
      </c>
      <c r="L109" s="27">
        <v>45912</v>
      </c>
      <c r="M109" s="70" t="s">
        <v>197</v>
      </c>
      <c r="N109" s="24"/>
    </row>
    <row r="110" spans="2:14" ht="17.399999999999999" x14ac:dyDescent="0.45">
      <c r="B110" s="35"/>
      <c r="C110" s="19"/>
      <c r="D110" s="24"/>
      <c r="E110" s="24"/>
      <c r="F110" s="24"/>
      <c r="G110" s="24"/>
      <c r="I110" s="26">
        <v>1</v>
      </c>
      <c r="J110" s="22"/>
      <c r="K110" s="27">
        <v>45980</v>
      </c>
      <c r="L110" s="27">
        <v>45980</v>
      </c>
      <c r="M110" s="24"/>
      <c r="N110" s="24"/>
    </row>
    <row r="111" spans="2:14" ht="17.399999999999999" x14ac:dyDescent="0.45">
      <c r="B111" s="35"/>
      <c r="C111" s="19"/>
      <c r="D111" s="24"/>
      <c r="E111" s="24"/>
      <c r="F111" s="24"/>
      <c r="G111" s="24"/>
      <c r="I111" s="26"/>
      <c r="J111" s="22"/>
      <c r="K111" s="27"/>
      <c r="L111" s="27"/>
      <c r="M111" s="24"/>
      <c r="N111" s="24"/>
    </row>
    <row r="112" spans="2:14" ht="17.399999999999999" x14ac:dyDescent="0.45">
      <c r="B112" s="35"/>
      <c r="C112" s="19"/>
      <c r="D112" s="24"/>
      <c r="E112" s="24"/>
      <c r="F112" s="24"/>
      <c r="G112" s="24"/>
      <c r="I112" s="26"/>
      <c r="J112" s="22"/>
      <c r="K112" s="27"/>
      <c r="L112" s="27"/>
      <c r="M112" s="34"/>
      <c r="N112" s="24"/>
    </row>
    <row r="113" spans="2:14" ht="17.399999999999999" x14ac:dyDescent="0.45">
      <c r="B113" s="35"/>
      <c r="C113" s="19"/>
      <c r="D113" s="24"/>
      <c r="E113" s="24"/>
      <c r="F113" s="24"/>
      <c r="G113" s="24"/>
      <c r="I113" s="26"/>
      <c r="J113" s="22"/>
      <c r="K113" s="27"/>
      <c r="L113" s="27"/>
      <c r="M113" s="24"/>
      <c r="N113" s="24"/>
    </row>
    <row r="114" spans="2:14" ht="18" thickBot="1" x14ac:dyDescent="0.5">
      <c r="B114" s="35"/>
      <c r="C114" s="19"/>
      <c r="D114" s="24"/>
      <c r="E114" s="24"/>
      <c r="F114" s="24"/>
      <c r="G114" s="24"/>
      <c r="I114" s="28"/>
      <c r="J114" s="22"/>
      <c r="K114" s="29"/>
      <c r="L114" s="29"/>
      <c r="M114" s="29"/>
      <c r="N114" s="29"/>
    </row>
    <row r="115" spans="2:14" ht="21.6" thickBot="1" x14ac:dyDescent="0.55000000000000004">
      <c r="B115" s="35"/>
      <c r="C115" s="19"/>
      <c r="D115" s="24"/>
      <c r="E115" s="36"/>
      <c r="F115" s="36"/>
      <c r="G115" s="36"/>
      <c r="I115" s="15">
        <f>SUM(I103:I114)</f>
        <v>6</v>
      </c>
      <c r="J115" s="93" t="str">
        <f>IF(I115&gt;=6,"YA NO PUEDE SOLICITAR DIAS ADMINISTRATIVOS","PUEDE SOLICITAR DIAS ADMINISTRATIVOS")</f>
        <v>YA NO PUEDE SOLICITAR DIAS ADMINISTRATIVOS</v>
      </c>
      <c r="K115" s="94"/>
      <c r="L115" s="94"/>
      <c r="M115" s="94"/>
      <c r="N115" s="95"/>
    </row>
    <row r="116" spans="2:14" ht="21.6" thickBot="1" x14ac:dyDescent="0.55000000000000004">
      <c r="B116" s="35"/>
      <c r="C116" s="19"/>
      <c r="D116" s="24"/>
      <c r="E116" s="36"/>
      <c r="F116" s="36"/>
      <c r="G116" s="36"/>
      <c r="I116" s="17">
        <f>6-I115</f>
        <v>0</v>
      </c>
      <c r="J116" s="93" t="str">
        <f>IF(I115&gt;6,"EXISTE UN ERROR","OK")</f>
        <v>OK</v>
      </c>
      <c r="K116" s="94"/>
      <c r="L116" s="94"/>
      <c r="M116" s="94"/>
      <c r="N116" s="95"/>
    </row>
    <row r="117" spans="2:14" ht="18" thickBot="1" x14ac:dyDescent="0.5">
      <c r="B117" s="35"/>
      <c r="C117" s="19"/>
      <c r="D117" s="24"/>
      <c r="E117" s="36"/>
      <c r="F117" s="36"/>
      <c r="G117" s="36"/>
      <c r="I117" s="1"/>
    </row>
    <row r="118" spans="2:14" ht="19.8" thickBot="1" x14ac:dyDescent="0.5">
      <c r="B118" s="35"/>
      <c r="C118" s="19"/>
      <c r="D118" s="24"/>
      <c r="E118" s="36"/>
      <c r="F118" s="36"/>
      <c r="G118" s="36"/>
      <c r="I118" s="12" t="s">
        <v>3</v>
      </c>
      <c r="J118" s="13"/>
      <c r="K118" s="13" t="s">
        <v>5</v>
      </c>
      <c r="L118" s="13" t="s">
        <v>6</v>
      </c>
      <c r="M118" s="13" t="s">
        <v>7</v>
      </c>
      <c r="N118" s="14" t="s">
        <v>8</v>
      </c>
    </row>
    <row r="119" spans="2:14" ht="17.399999999999999" x14ac:dyDescent="0.45">
      <c r="B119" s="35"/>
      <c r="C119" s="19"/>
      <c r="D119" s="24"/>
      <c r="E119" s="36"/>
      <c r="F119" s="36"/>
      <c r="G119" s="36"/>
      <c r="I119" s="21">
        <v>1</v>
      </c>
      <c r="J119" s="30"/>
      <c r="K119" s="31">
        <v>45723</v>
      </c>
      <c r="L119" s="31">
        <v>45723</v>
      </c>
      <c r="M119" s="32"/>
      <c r="N119" s="32"/>
    </row>
    <row r="120" spans="2:14" ht="17.399999999999999" x14ac:dyDescent="0.45">
      <c r="B120" s="35"/>
      <c r="C120" s="19"/>
      <c r="D120" s="24"/>
      <c r="E120" s="36"/>
      <c r="F120" s="36"/>
      <c r="G120" s="36"/>
      <c r="I120" s="26">
        <v>4</v>
      </c>
      <c r="J120" s="30"/>
      <c r="K120" s="33">
        <v>45761</v>
      </c>
      <c r="L120" s="33">
        <v>45764</v>
      </c>
      <c r="M120" s="34"/>
      <c r="N120" s="34"/>
    </row>
    <row r="121" spans="2:14" ht="17.399999999999999" x14ac:dyDescent="0.45">
      <c r="B121" s="35"/>
      <c r="C121" s="19"/>
      <c r="D121" s="24"/>
      <c r="E121" s="36"/>
      <c r="F121" s="36"/>
      <c r="G121" s="36"/>
      <c r="I121" s="26"/>
      <c r="J121" s="30"/>
      <c r="K121" s="34"/>
      <c r="L121" s="34"/>
      <c r="M121" s="34"/>
      <c r="N121" s="34"/>
    </row>
    <row r="122" spans="2:14" ht="17.399999999999999" x14ac:dyDescent="0.45">
      <c r="B122" s="35"/>
      <c r="C122" s="19"/>
      <c r="D122" s="24"/>
      <c r="E122" s="36"/>
      <c r="F122" s="36"/>
      <c r="G122" s="36"/>
      <c r="I122" s="26"/>
      <c r="J122" s="30"/>
      <c r="K122" s="34"/>
      <c r="L122" s="34"/>
      <c r="M122" s="34"/>
      <c r="N122" s="34"/>
    </row>
    <row r="123" spans="2:14" ht="18" thickBot="1" x14ac:dyDescent="0.5">
      <c r="B123" s="35"/>
      <c r="C123" s="19"/>
      <c r="D123" s="24"/>
      <c r="E123" s="36"/>
      <c r="F123" s="36"/>
      <c r="G123" s="36"/>
      <c r="I123" s="26"/>
      <c r="J123" s="30"/>
      <c r="K123" s="34"/>
      <c r="L123" s="34"/>
      <c r="M123" s="34"/>
      <c r="N123" s="34"/>
    </row>
    <row r="124" spans="2:14" ht="21.6" thickBot="1" x14ac:dyDescent="0.55000000000000004">
      <c r="B124" s="35"/>
      <c r="C124" s="19"/>
      <c r="D124" s="24"/>
      <c r="E124" s="36"/>
      <c r="F124" s="36"/>
      <c r="G124" s="36"/>
      <c r="I124" s="15">
        <f>SUM(I119:I123)</f>
        <v>5</v>
      </c>
      <c r="J124" s="93" t="str">
        <f>IF(I124&gt;=5,"YA NO PUEDE SOLICITAR DIAS CAPACITACION","PUEDE SOLICITAR DIAS CAPACITACION")</f>
        <v>YA NO PUEDE SOLICITAR DIAS CAPACITACION</v>
      </c>
      <c r="K124" s="94"/>
      <c r="L124" s="94"/>
      <c r="M124" s="94"/>
      <c r="N124" s="95"/>
    </row>
    <row r="125" spans="2:14" ht="21.6" thickBot="1" x14ac:dyDescent="0.55000000000000004">
      <c r="B125" s="35"/>
      <c r="C125" s="19"/>
      <c r="D125" s="24"/>
      <c r="E125" s="36"/>
      <c r="F125" s="36"/>
      <c r="G125" s="36"/>
      <c r="I125" s="17">
        <f>5-I124</f>
        <v>0</v>
      </c>
      <c r="J125" s="93" t="str">
        <f>IF(I124&gt;5,"EXISTE UN ERROR","OK")</f>
        <v>OK</v>
      </c>
      <c r="K125" s="94"/>
      <c r="L125" s="94"/>
      <c r="M125" s="94"/>
      <c r="N125" s="95"/>
    </row>
    <row r="126" spans="2:14" ht="17.399999999999999" x14ac:dyDescent="0.45">
      <c r="B126" s="35"/>
      <c r="C126" s="19"/>
      <c r="D126" s="24"/>
      <c r="E126" s="36"/>
      <c r="F126" s="36"/>
      <c r="G126" s="36"/>
    </row>
    <row r="127" spans="2:14" ht="17.399999999999999" x14ac:dyDescent="0.45">
      <c r="B127" s="35"/>
      <c r="C127" s="19"/>
      <c r="D127" s="24"/>
      <c r="E127" s="36"/>
      <c r="F127" s="36"/>
      <c r="G127" s="36"/>
    </row>
    <row r="128" spans="2:14" ht="18" thickBot="1" x14ac:dyDescent="0.5">
      <c r="B128" s="35"/>
      <c r="C128" s="20"/>
      <c r="D128" s="29"/>
      <c r="E128" s="37"/>
      <c r="F128" s="37"/>
      <c r="G128" s="37"/>
    </row>
    <row r="129" spans="2:14" ht="21.6" thickBot="1" x14ac:dyDescent="0.55000000000000004">
      <c r="B129" s="85">
        <f>+E103-F103</f>
        <v>5</v>
      </c>
      <c r="C129" s="87" t="str">
        <f>IF(E103&lt;=F103,"YA NO TIENE FERIADOS","PUEDE SOLICITAR DIAS FERIADOS")</f>
        <v>PUEDE SOLICITAR DIAS FERIADOS</v>
      </c>
      <c r="D129" s="88"/>
      <c r="E129" s="88"/>
      <c r="F129" s="88"/>
      <c r="G129" s="89"/>
    </row>
    <row r="130" spans="2:14" ht="19.2" thickBot="1" x14ac:dyDescent="0.5">
      <c r="C130" s="90" t="str">
        <f>IF(F103&gt;E103,"EXISTE UN ERROR","OK")</f>
        <v>OK</v>
      </c>
      <c r="D130" s="91"/>
      <c r="E130" s="91"/>
      <c r="F130" s="91"/>
      <c r="G130" s="92"/>
    </row>
    <row r="132" spans="2:14" ht="19.2" thickBot="1" x14ac:dyDescent="0.5">
      <c r="B132" s="16" t="s">
        <v>28</v>
      </c>
      <c r="I132" s="16" t="s">
        <v>28</v>
      </c>
    </row>
    <row r="133" spans="2:14" ht="18.600000000000001" thickBot="1" x14ac:dyDescent="0.4">
      <c r="B133" s="5" t="s">
        <v>0</v>
      </c>
      <c r="C133" s="5" t="s">
        <v>1</v>
      </c>
      <c r="D133" s="5" t="s">
        <v>98</v>
      </c>
      <c r="E133" s="5" t="s">
        <v>12</v>
      </c>
      <c r="F133" s="6" t="s">
        <v>2</v>
      </c>
      <c r="G133" s="6" t="s">
        <v>7</v>
      </c>
      <c r="I133" s="2" t="s">
        <v>3</v>
      </c>
      <c r="J133" s="3" t="s">
        <v>4</v>
      </c>
      <c r="K133" s="3" t="s">
        <v>5</v>
      </c>
      <c r="L133" s="3" t="s">
        <v>6</v>
      </c>
      <c r="M133" s="3" t="s">
        <v>7</v>
      </c>
      <c r="N133" s="4" t="s">
        <v>8</v>
      </c>
    </row>
    <row r="134" spans="2:14" ht="17.399999999999999" x14ac:dyDescent="0.45">
      <c r="B134" s="9">
        <v>15</v>
      </c>
      <c r="C134" s="9">
        <v>0</v>
      </c>
      <c r="D134" s="9">
        <v>0</v>
      </c>
      <c r="E134" s="11">
        <f>+B134+C134+D134</f>
        <v>15</v>
      </c>
      <c r="F134" s="11">
        <f>SUM(B135:B159)+SUM(D135:D159)</f>
        <v>15</v>
      </c>
      <c r="G134" s="19"/>
      <c r="I134" s="21">
        <v>2</v>
      </c>
      <c r="J134" s="22"/>
      <c r="K134" s="31">
        <v>45659</v>
      </c>
      <c r="L134" s="31">
        <v>45660</v>
      </c>
      <c r="M134" s="71" t="s">
        <v>107</v>
      </c>
      <c r="N134" s="32"/>
    </row>
    <row r="135" spans="2:14" ht="17.399999999999999" x14ac:dyDescent="0.45">
      <c r="B135" s="35">
        <v>1</v>
      </c>
      <c r="C135" s="19"/>
      <c r="D135" s="24"/>
      <c r="E135" s="27">
        <v>45685</v>
      </c>
      <c r="F135" s="27">
        <v>45685</v>
      </c>
      <c r="G135" s="69" t="s">
        <v>119</v>
      </c>
      <c r="I135" s="26">
        <v>1</v>
      </c>
      <c r="J135" s="22"/>
      <c r="K135" s="33">
        <v>45671</v>
      </c>
      <c r="L135" s="33">
        <v>45671</v>
      </c>
      <c r="M135" s="69" t="s">
        <v>106</v>
      </c>
      <c r="N135" s="34"/>
    </row>
    <row r="136" spans="2:14" ht="17.399999999999999" x14ac:dyDescent="0.45">
      <c r="B136" s="35">
        <v>1</v>
      </c>
      <c r="C136" s="19"/>
      <c r="D136" s="24"/>
      <c r="E136" s="27">
        <v>45786</v>
      </c>
      <c r="F136" s="27">
        <v>45786</v>
      </c>
      <c r="G136" s="69" t="s">
        <v>149</v>
      </c>
      <c r="I136" s="26">
        <v>0.5</v>
      </c>
      <c r="J136" s="22" t="s">
        <v>10</v>
      </c>
      <c r="K136" s="33">
        <v>45779</v>
      </c>
      <c r="L136" s="33">
        <v>45779</v>
      </c>
      <c r="M136" s="69" t="s">
        <v>131</v>
      </c>
      <c r="N136" s="34"/>
    </row>
    <row r="137" spans="2:14" ht="17.399999999999999" x14ac:dyDescent="0.45">
      <c r="B137" s="35">
        <v>1</v>
      </c>
      <c r="C137" s="19"/>
      <c r="D137" s="24"/>
      <c r="E137" s="27">
        <v>45792</v>
      </c>
      <c r="F137" s="27">
        <v>45792</v>
      </c>
      <c r="G137" s="69" t="s">
        <v>149</v>
      </c>
      <c r="I137" s="26">
        <v>0.5</v>
      </c>
      <c r="J137" s="22" t="s">
        <v>9</v>
      </c>
      <c r="K137" s="33">
        <v>45821</v>
      </c>
      <c r="L137" s="33">
        <v>45821</v>
      </c>
      <c r="M137" s="69" t="s">
        <v>153</v>
      </c>
      <c r="N137" s="34"/>
    </row>
    <row r="138" spans="2:14" ht="17.399999999999999" x14ac:dyDescent="0.45">
      <c r="B138" s="35">
        <v>1</v>
      </c>
      <c r="C138" s="19"/>
      <c r="D138" s="24"/>
      <c r="E138" s="27">
        <v>45817</v>
      </c>
      <c r="F138" s="27">
        <v>45817</v>
      </c>
      <c r="G138" s="69" t="s">
        <v>150</v>
      </c>
      <c r="I138" s="26">
        <v>0.5</v>
      </c>
      <c r="J138" s="22" t="s">
        <v>10</v>
      </c>
      <c r="K138" s="33">
        <v>45880</v>
      </c>
      <c r="L138" s="33">
        <v>45880</v>
      </c>
      <c r="M138" s="69" t="s">
        <v>175</v>
      </c>
      <c r="N138" s="34"/>
    </row>
    <row r="139" spans="2:14" ht="17.399999999999999" x14ac:dyDescent="0.45">
      <c r="B139" s="35">
        <v>1</v>
      </c>
      <c r="C139" s="19"/>
      <c r="D139" s="24"/>
      <c r="E139" s="27">
        <v>45925</v>
      </c>
      <c r="F139" s="27">
        <v>45925</v>
      </c>
      <c r="G139" s="69" t="s">
        <v>215</v>
      </c>
      <c r="I139" s="26">
        <v>0.5</v>
      </c>
      <c r="J139" s="22" t="s">
        <v>9</v>
      </c>
      <c r="K139" s="33">
        <v>45971</v>
      </c>
      <c r="L139" s="33">
        <v>45971</v>
      </c>
      <c r="M139" s="34"/>
      <c r="N139" s="34"/>
    </row>
    <row r="140" spans="2:14" ht="17.399999999999999" x14ac:dyDescent="0.45">
      <c r="B140" s="35">
        <v>10</v>
      </c>
      <c r="C140" s="19"/>
      <c r="D140" s="24"/>
      <c r="E140" s="27">
        <v>45986</v>
      </c>
      <c r="F140" s="24" t="s">
        <v>238</v>
      </c>
      <c r="G140" s="24"/>
      <c r="I140" s="26">
        <v>1</v>
      </c>
      <c r="J140" s="22"/>
      <c r="K140" s="33">
        <v>45982</v>
      </c>
      <c r="L140" s="33">
        <v>45982</v>
      </c>
      <c r="M140" s="34"/>
      <c r="N140" s="34"/>
    </row>
    <row r="141" spans="2:14" ht="17.399999999999999" x14ac:dyDescent="0.45">
      <c r="B141" s="35"/>
      <c r="C141" s="19"/>
      <c r="D141" s="24"/>
      <c r="E141" s="24"/>
      <c r="F141" s="24"/>
      <c r="G141" s="24"/>
      <c r="I141" s="26"/>
      <c r="J141" s="22"/>
      <c r="K141" s="34"/>
      <c r="L141" s="34"/>
      <c r="M141" s="34"/>
      <c r="N141" s="34"/>
    </row>
    <row r="142" spans="2:14" ht="17.399999999999999" x14ac:dyDescent="0.45">
      <c r="B142" s="35"/>
      <c r="C142" s="19"/>
      <c r="D142" s="24"/>
      <c r="E142" s="24"/>
      <c r="F142" s="24"/>
      <c r="G142" s="24"/>
      <c r="I142" s="26"/>
      <c r="J142" s="22"/>
      <c r="K142" s="34"/>
      <c r="L142" s="34"/>
      <c r="M142" s="34"/>
      <c r="N142" s="34"/>
    </row>
    <row r="143" spans="2:14" ht="17.399999999999999" x14ac:dyDescent="0.45">
      <c r="B143" s="35"/>
      <c r="C143" s="19"/>
      <c r="D143" s="24"/>
      <c r="E143" s="24"/>
      <c r="F143" s="24"/>
      <c r="G143" s="24"/>
      <c r="I143" s="26"/>
      <c r="J143" s="22"/>
      <c r="K143" s="34"/>
      <c r="L143" s="34"/>
      <c r="M143" s="34"/>
      <c r="N143" s="34"/>
    </row>
    <row r="144" spans="2:14" ht="17.399999999999999" x14ac:dyDescent="0.45">
      <c r="B144" s="35"/>
      <c r="C144" s="19"/>
      <c r="D144" s="24"/>
      <c r="E144" s="24"/>
      <c r="F144" s="24"/>
      <c r="G144" s="24"/>
      <c r="I144" s="26"/>
      <c r="J144" s="22"/>
      <c r="K144" s="34"/>
      <c r="L144" s="34"/>
      <c r="M144" s="34"/>
      <c r="N144" s="34"/>
    </row>
    <row r="145" spans="2:14" ht="18" thickBot="1" x14ac:dyDescent="0.5">
      <c r="B145" s="35"/>
      <c r="C145" s="19"/>
      <c r="D145" s="24"/>
      <c r="E145" s="24"/>
      <c r="F145" s="24"/>
      <c r="G145" s="24"/>
      <c r="I145" s="28"/>
      <c r="J145" s="22"/>
      <c r="K145" s="38"/>
      <c r="L145" s="38"/>
      <c r="M145" s="38"/>
      <c r="N145" s="38"/>
    </row>
    <row r="146" spans="2:14" ht="21.6" thickBot="1" x14ac:dyDescent="0.55000000000000004">
      <c r="B146" s="35"/>
      <c r="C146" s="19"/>
      <c r="D146" s="24"/>
      <c r="E146" s="36"/>
      <c r="F146" s="36"/>
      <c r="G146" s="36"/>
      <c r="I146" s="15">
        <f>SUM(I134:I145)</f>
        <v>6</v>
      </c>
      <c r="J146" s="93" t="str">
        <f>IF(I146&gt;=6,"YA NO PUEDE SOLICITAR DIAS ADMINISTRATIVOS","PUEDE SOLICITAR DIAS ADMINISTRATIVOS")</f>
        <v>YA NO PUEDE SOLICITAR DIAS ADMINISTRATIVOS</v>
      </c>
      <c r="K146" s="94"/>
      <c r="L146" s="94"/>
      <c r="M146" s="94"/>
      <c r="N146" s="95"/>
    </row>
    <row r="147" spans="2:14" ht="21.6" thickBot="1" x14ac:dyDescent="0.55000000000000004">
      <c r="B147" s="35"/>
      <c r="C147" s="19"/>
      <c r="D147" s="24"/>
      <c r="E147" s="36"/>
      <c r="F147" s="36"/>
      <c r="G147" s="36"/>
      <c r="I147" s="17">
        <f>6-I146</f>
        <v>0</v>
      </c>
      <c r="J147" s="93" t="str">
        <f>IF(I146&gt;6,"EXISTE UN ERROR","OK")</f>
        <v>OK</v>
      </c>
      <c r="K147" s="94"/>
      <c r="L147" s="94"/>
      <c r="M147" s="94"/>
      <c r="N147" s="95"/>
    </row>
    <row r="148" spans="2:14" ht="18" thickBot="1" x14ac:dyDescent="0.5">
      <c r="B148" s="35"/>
      <c r="C148" s="19"/>
      <c r="D148" s="24"/>
      <c r="E148" s="36"/>
      <c r="F148" s="36"/>
      <c r="G148" s="36"/>
      <c r="I148" s="1"/>
    </row>
    <row r="149" spans="2:14" ht="19.8" thickBot="1" x14ac:dyDescent="0.5">
      <c r="B149" s="35"/>
      <c r="C149" s="19"/>
      <c r="D149" s="24"/>
      <c r="E149" s="36"/>
      <c r="F149" s="36"/>
      <c r="G149" s="36"/>
      <c r="I149" s="12" t="s">
        <v>3</v>
      </c>
      <c r="J149" s="13"/>
      <c r="K149" s="13" t="s">
        <v>5</v>
      </c>
      <c r="L149" s="13" t="s">
        <v>6</v>
      </c>
      <c r="M149" s="13" t="s">
        <v>7</v>
      </c>
      <c r="N149" s="14" t="s">
        <v>8</v>
      </c>
    </row>
    <row r="150" spans="2:14" ht="17.399999999999999" x14ac:dyDescent="0.45">
      <c r="B150" s="35"/>
      <c r="C150" s="19"/>
      <c r="D150" s="24"/>
      <c r="E150" s="36"/>
      <c r="F150" s="36"/>
      <c r="G150" s="36"/>
      <c r="I150" s="21">
        <v>1</v>
      </c>
      <c r="J150" s="30"/>
      <c r="K150" s="31">
        <v>45866</v>
      </c>
      <c r="L150" s="31">
        <v>45866</v>
      </c>
      <c r="M150" s="32"/>
      <c r="N150" s="32"/>
    </row>
    <row r="151" spans="2:14" ht="17.399999999999999" x14ac:dyDescent="0.45">
      <c r="B151" s="35"/>
      <c r="C151" s="19"/>
      <c r="D151" s="24"/>
      <c r="E151" s="36"/>
      <c r="F151" s="36"/>
      <c r="G151" s="36"/>
      <c r="I151" s="26">
        <v>1</v>
      </c>
      <c r="J151" s="30"/>
      <c r="K151" s="33">
        <v>45901</v>
      </c>
      <c r="L151" s="33">
        <v>45901</v>
      </c>
      <c r="M151" s="34"/>
      <c r="N151" s="34"/>
    </row>
    <row r="152" spans="2:14" ht="17.399999999999999" x14ac:dyDescent="0.45">
      <c r="B152" s="35"/>
      <c r="C152" s="19"/>
      <c r="D152" s="24"/>
      <c r="E152" s="36"/>
      <c r="F152" s="36"/>
      <c r="G152" s="36"/>
      <c r="I152" s="26">
        <v>2</v>
      </c>
      <c r="J152" s="30"/>
      <c r="K152" s="33">
        <v>45932</v>
      </c>
      <c r="L152" s="33">
        <v>45933</v>
      </c>
      <c r="M152" s="34"/>
      <c r="N152" s="34"/>
    </row>
    <row r="153" spans="2:14" ht="17.399999999999999" x14ac:dyDescent="0.45">
      <c r="B153" s="35"/>
      <c r="C153" s="19"/>
      <c r="D153" s="24"/>
      <c r="E153" s="36"/>
      <c r="F153" s="36"/>
      <c r="G153" s="36"/>
      <c r="I153" s="26">
        <v>1</v>
      </c>
      <c r="J153" s="30"/>
      <c r="K153" s="33">
        <v>45950</v>
      </c>
      <c r="L153" s="33">
        <v>45950</v>
      </c>
      <c r="M153" s="34"/>
      <c r="N153" s="34"/>
    </row>
    <row r="154" spans="2:14" ht="18" thickBot="1" x14ac:dyDescent="0.5">
      <c r="B154" s="35"/>
      <c r="C154" s="19"/>
      <c r="D154" s="24"/>
      <c r="E154" s="36"/>
      <c r="F154" s="36"/>
      <c r="G154" s="36"/>
      <c r="I154" s="26"/>
      <c r="J154" s="30"/>
      <c r="K154" s="34"/>
      <c r="L154" s="34"/>
      <c r="M154" s="34"/>
      <c r="N154" s="34"/>
    </row>
    <row r="155" spans="2:14" ht="21.6" thickBot="1" x14ac:dyDescent="0.55000000000000004">
      <c r="B155" s="35"/>
      <c r="C155" s="19"/>
      <c r="D155" s="24"/>
      <c r="E155" s="36"/>
      <c r="F155" s="36"/>
      <c r="G155" s="36"/>
      <c r="I155" s="15">
        <f>SUM(I150:I154)</f>
        <v>5</v>
      </c>
      <c r="J155" s="93" t="str">
        <f>IF(I155&gt;=5,"YA NO PUEDE SOLICITAR DIAS CAPACITACION","PUEDE SOLICITAR DIAS CAPACITACION")</f>
        <v>YA NO PUEDE SOLICITAR DIAS CAPACITACION</v>
      </c>
      <c r="K155" s="94"/>
      <c r="L155" s="94"/>
      <c r="M155" s="94"/>
      <c r="N155" s="95"/>
    </row>
    <row r="156" spans="2:14" ht="21.6" thickBot="1" x14ac:dyDescent="0.55000000000000004">
      <c r="B156" s="35"/>
      <c r="C156" s="19"/>
      <c r="D156" s="24"/>
      <c r="E156" s="36"/>
      <c r="F156" s="36"/>
      <c r="G156" s="36"/>
      <c r="I156" s="17">
        <f>5-I155</f>
        <v>0</v>
      </c>
      <c r="J156" s="93" t="str">
        <f>IF(I155&gt;5,"EXISTE UN ERROR","OK")</f>
        <v>OK</v>
      </c>
      <c r="K156" s="94"/>
      <c r="L156" s="94"/>
      <c r="M156" s="94"/>
      <c r="N156" s="95"/>
    </row>
    <row r="157" spans="2:14" ht="17.399999999999999" x14ac:dyDescent="0.45">
      <c r="B157" s="35"/>
      <c r="C157" s="19"/>
      <c r="D157" s="24"/>
      <c r="E157" s="36"/>
      <c r="F157" s="36"/>
      <c r="G157" s="36"/>
    </row>
    <row r="158" spans="2:14" ht="17.399999999999999" x14ac:dyDescent="0.45">
      <c r="B158" s="35"/>
      <c r="C158" s="19"/>
      <c r="D158" s="24"/>
      <c r="E158" s="36"/>
      <c r="F158" s="36"/>
      <c r="G158" s="36"/>
    </row>
    <row r="159" spans="2:14" ht="18" thickBot="1" x14ac:dyDescent="0.5">
      <c r="B159" s="35"/>
      <c r="C159" s="20"/>
      <c r="D159" s="29"/>
      <c r="E159" s="37"/>
      <c r="F159" s="37"/>
      <c r="G159" s="37"/>
    </row>
    <row r="160" spans="2:14" ht="21.6" thickBot="1" x14ac:dyDescent="0.55000000000000004">
      <c r="B160" s="8">
        <f>+E134-F134</f>
        <v>0</v>
      </c>
      <c r="C160" s="87" t="str">
        <f>IF(E134&lt;=F134,"YA NO TIENE FERIADOS","PUEDE SOLICITAR DIAS FERIADOS")</f>
        <v>YA NO TIENE FERIADOS</v>
      </c>
      <c r="D160" s="88"/>
      <c r="E160" s="88"/>
      <c r="F160" s="88"/>
      <c r="G160" s="89"/>
    </row>
    <row r="161" spans="2:14" ht="19.2" thickBot="1" x14ac:dyDescent="0.5">
      <c r="C161" s="90" t="str">
        <f>IF(F134&gt;E134,"EXISTE UN ERROR","OK")</f>
        <v>OK</v>
      </c>
      <c r="D161" s="91"/>
      <c r="E161" s="91"/>
      <c r="F161" s="91"/>
      <c r="G161" s="92"/>
    </row>
    <row r="163" spans="2:14" ht="19.2" thickBot="1" x14ac:dyDescent="0.5">
      <c r="B163" s="16" t="s">
        <v>29</v>
      </c>
      <c r="I163" s="16" t="s">
        <v>29</v>
      </c>
    </row>
    <row r="164" spans="2:14" ht="18.600000000000001" thickBot="1" x14ac:dyDescent="0.4">
      <c r="B164" s="5" t="s">
        <v>0</v>
      </c>
      <c r="C164" s="5" t="s">
        <v>1</v>
      </c>
      <c r="D164" s="5" t="s">
        <v>98</v>
      </c>
      <c r="E164" s="5" t="s">
        <v>12</v>
      </c>
      <c r="F164" s="6" t="s">
        <v>2</v>
      </c>
      <c r="G164" s="6" t="s">
        <v>7</v>
      </c>
      <c r="I164" s="2" t="s">
        <v>3</v>
      </c>
      <c r="J164" s="3" t="s">
        <v>4</v>
      </c>
      <c r="K164" s="3" t="s">
        <v>5</v>
      </c>
      <c r="L164" s="3" t="s">
        <v>6</v>
      </c>
      <c r="M164" s="3" t="s">
        <v>7</v>
      </c>
      <c r="N164" s="4" t="s">
        <v>8</v>
      </c>
    </row>
    <row r="165" spans="2:14" ht="17.399999999999999" x14ac:dyDescent="0.45">
      <c r="B165" s="9">
        <v>15</v>
      </c>
      <c r="C165" s="9">
        <v>4</v>
      </c>
      <c r="D165" s="9">
        <v>0</v>
      </c>
      <c r="E165" s="11">
        <f>+B165+C165+D165</f>
        <v>19</v>
      </c>
      <c r="F165" s="11">
        <f>SUM(B166:B190)+SUM(D166:D190)</f>
        <v>14</v>
      </c>
      <c r="G165" s="19"/>
      <c r="I165" s="21">
        <v>0.5</v>
      </c>
      <c r="J165" s="22" t="s">
        <v>10</v>
      </c>
      <c r="K165" s="23">
        <v>45670</v>
      </c>
      <c r="L165" s="23">
        <v>45670</v>
      </c>
      <c r="M165" s="69" t="s">
        <v>106</v>
      </c>
      <c r="N165" s="25"/>
    </row>
    <row r="166" spans="2:14" ht="17.399999999999999" x14ac:dyDescent="0.45">
      <c r="B166" s="35">
        <v>14</v>
      </c>
      <c r="C166" s="19"/>
      <c r="D166" s="24"/>
      <c r="E166" s="27">
        <v>45789</v>
      </c>
      <c r="F166" s="27">
        <v>45807</v>
      </c>
      <c r="G166" s="69" t="s">
        <v>149</v>
      </c>
      <c r="I166" s="26">
        <v>0.5</v>
      </c>
      <c r="J166" s="22" t="s">
        <v>9</v>
      </c>
      <c r="K166" s="27">
        <v>45677</v>
      </c>
      <c r="L166" s="27">
        <v>45677</v>
      </c>
      <c r="M166" s="69" t="s">
        <v>104</v>
      </c>
      <c r="N166" s="24"/>
    </row>
    <row r="167" spans="2:14" ht="17.399999999999999" x14ac:dyDescent="0.45">
      <c r="B167" s="35"/>
      <c r="C167" s="19"/>
      <c r="D167" s="24"/>
      <c r="E167" s="27"/>
      <c r="F167" s="27"/>
      <c r="G167" s="24"/>
      <c r="I167" s="26">
        <v>0.5</v>
      </c>
      <c r="J167" s="22" t="s">
        <v>9</v>
      </c>
      <c r="K167" s="27">
        <v>45714</v>
      </c>
      <c r="L167" s="27">
        <v>45714</v>
      </c>
      <c r="M167" s="69" t="s">
        <v>116</v>
      </c>
      <c r="N167" s="24"/>
    </row>
    <row r="168" spans="2:14" ht="17.399999999999999" x14ac:dyDescent="0.45">
      <c r="B168" s="35"/>
      <c r="C168" s="19"/>
      <c r="D168" s="24"/>
      <c r="E168" s="27"/>
      <c r="F168" s="27"/>
      <c r="G168" s="24"/>
      <c r="I168" s="26">
        <v>0.5</v>
      </c>
      <c r="J168" s="22" t="s">
        <v>10</v>
      </c>
      <c r="K168" s="27">
        <v>45777</v>
      </c>
      <c r="L168" s="27">
        <v>45777</v>
      </c>
      <c r="M168" s="71" t="s">
        <v>132</v>
      </c>
      <c r="N168" s="24"/>
    </row>
    <row r="169" spans="2:14" ht="17.399999999999999" x14ac:dyDescent="0.45">
      <c r="B169" s="35"/>
      <c r="C169" s="19"/>
      <c r="D169" s="24"/>
      <c r="E169" s="27"/>
      <c r="F169" s="27"/>
      <c r="G169" s="24"/>
      <c r="I169" s="26">
        <v>0.5</v>
      </c>
      <c r="J169" s="22" t="s">
        <v>9</v>
      </c>
      <c r="K169" s="27">
        <v>45847</v>
      </c>
      <c r="L169" s="27">
        <v>45847</v>
      </c>
      <c r="M169" s="70" t="s">
        <v>161</v>
      </c>
      <c r="N169" s="24"/>
    </row>
    <row r="170" spans="2:14" ht="17.399999999999999" x14ac:dyDescent="0.45">
      <c r="B170" s="35"/>
      <c r="C170" s="19"/>
      <c r="D170" s="24"/>
      <c r="E170" s="24"/>
      <c r="F170" s="24"/>
      <c r="G170" s="24"/>
      <c r="I170" s="26">
        <v>0.5</v>
      </c>
      <c r="J170" s="22" t="s">
        <v>9</v>
      </c>
      <c r="K170" s="27">
        <v>45875</v>
      </c>
      <c r="L170" s="27">
        <v>45875</v>
      </c>
      <c r="M170" s="69" t="s">
        <v>168</v>
      </c>
      <c r="N170" s="24"/>
    </row>
    <row r="171" spans="2:14" ht="17.399999999999999" x14ac:dyDescent="0.45">
      <c r="B171" s="35"/>
      <c r="C171" s="19"/>
      <c r="D171" s="24"/>
      <c r="E171" s="24"/>
      <c r="F171" s="24"/>
      <c r="G171" s="24"/>
      <c r="I171" s="26">
        <v>1</v>
      </c>
      <c r="J171" s="22"/>
      <c r="K171" s="27">
        <v>45895</v>
      </c>
      <c r="L171" s="27">
        <v>45895</v>
      </c>
      <c r="M171" s="69" t="s">
        <v>179</v>
      </c>
      <c r="N171" s="24"/>
    </row>
    <row r="172" spans="2:14" ht="17.399999999999999" x14ac:dyDescent="0.45">
      <c r="B172" s="35"/>
      <c r="C172" s="19"/>
      <c r="D172" s="24"/>
      <c r="E172" s="24"/>
      <c r="F172" s="24"/>
      <c r="G172" s="24"/>
      <c r="I172" s="26">
        <v>0.5</v>
      </c>
      <c r="J172" s="22" t="s">
        <v>9</v>
      </c>
      <c r="K172" s="27">
        <v>45904</v>
      </c>
      <c r="L172" s="27">
        <v>45904</v>
      </c>
      <c r="M172" s="69" t="s">
        <v>179</v>
      </c>
      <c r="N172" s="24"/>
    </row>
    <row r="173" spans="2:14" ht="17.399999999999999" x14ac:dyDescent="0.45">
      <c r="B173" s="35"/>
      <c r="C173" s="19"/>
      <c r="D173" s="24"/>
      <c r="E173" s="24"/>
      <c r="F173" s="24"/>
      <c r="G173" s="24"/>
      <c r="I173" s="26">
        <v>1</v>
      </c>
      <c r="J173" s="22"/>
      <c r="K173" s="27">
        <v>46017</v>
      </c>
      <c r="L173" s="27">
        <v>46017</v>
      </c>
      <c r="M173" s="24"/>
      <c r="N173" s="24"/>
    </row>
    <row r="174" spans="2:14" ht="17.399999999999999" x14ac:dyDescent="0.45">
      <c r="B174" s="35"/>
      <c r="C174" s="19"/>
      <c r="D174" s="24"/>
      <c r="E174" s="24"/>
      <c r="F174" s="24"/>
      <c r="G174" s="24"/>
      <c r="I174" s="26">
        <v>0.5</v>
      </c>
      <c r="J174" s="22" t="s">
        <v>9</v>
      </c>
      <c r="K174" s="27">
        <v>46022</v>
      </c>
      <c r="L174" s="27">
        <v>46022</v>
      </c>
      <c r="M174" s="24"/>
      <c r="N174" s="24"/>
    </row>
    <row r="175" spans="2:14" ht="17.399999999999999" x14ac:dyDescent="0.45">
      <c r="B175" s="35"/>
      <c r="C175" s="19"/>
      <c r="D175" s="24"/>
      <c r="E175" s="24"/>
      <c r="F175" s="24"/>
      <c r="G175" s="24"/>
      <c r="I175" s="26"/>
      <c r="J175" s="22"/>
      <c r="K175" s="24"/>
      <c r="L175" s="24"/>
      <c r="M175" s="24"/>
      <c r="N175" s="24"/>
    </row>
    <row r="176" spans="2:14" ht="18" thickBot="1" x14ac:dyDescent="0.5">
      <c r="B176" s="35"/>
      <c r="C176" s="19"/>
      <c r="D176" s="24"/>
      <c r="E176" s="24"/>
      <c r="F176" s="24"/>
      <c r="G176" s="24"/>
      <c r="I176" s="28"/>
      <c r="J176" s="22"/>
      <c r="K176" s="29"/>
      <c r="L176" s="29"/>
      <c r="M176" s="29"/>
      <c r="N176" s="29"/>
    </row>
    <row r="177" spans="2:14" ht="21.6" thickBot="1" x14ac:dyDescent="0.55000000000000004">
      <c r="B177" s="35"/>
      <c r="C177" s="19"/>
      <c r="D177" s="24"/>
      <c r="E177" s="36"/>
      <c r="F177" s="36"/>
      <c r="G177" s="36"/>
      <c r="I177" s="15">
        <f>SUM(I165:I176)</f>
        <v>6</v>
      </c>
      <c r="J177" s="93" t="str">
        <f>IF(I177&gt;=6,"YA NO PUEDE SOLICITAR DIAS ADMINISTRATIVOS","PUEDE SOLICITAR DIAS ADMINISTRATIVOS")</f>
        <v>YA NO PUEDE SOLICITAR DIAS ADMINISTRATIVOS</v>
      </c>
      <c r="K177" s="94"/>
      <c r="L177" s="94"/>
      <c r="M177" s="94"/>
      <c r="N177" s="95"/>
    </row>
    <row r="178" spans="2:14" ht="21.6" thickBot="1" x14ac:dyDescent="0.55000000000000004">
      <c r="B178" s="35"/>
      <c r="C178" s="19"/>
      <c r="D178" s="24"/>
      <c r="E178" s="36"/>
      <c r="F178" s="36"/>
      <c r="G178" s="36"/>
      <c r="I178" s="17">
        <f>6-I177</f>
        <v>0</v>
      </c>
      <c r="J178" s="93" t="str">
        <f>IF(I177&gt;6,"EXISTE UN ERROR","OK")</f>
        <v>OK</v>
      </c>
      <c r="K178" s="94"/>
      <c r="L178" s="94"/>
      <c r="M178" s="94"/>
      <c r="N178" s="95"/>
    </row>
    <row r="179" spans="2:14" ht="18" thickBot="1" x14ac:dyDescent="0.5">
      <c r="B179" s="35"/>
      <c r="C179" s="19"/>
      <c r="D179" s="24"/>
      <c r="E179" s="36"/>
      <c r="F179" s="36"/>
      <c r="G179" s="36"/>
      <c r="I179" s="1"/>
    </row>
    <row r="180" spans="2:14" ht="19.8" thickBot="1" x14ac:dyDescent="0.5">
      <c r="B180" s="35"/>
      <c r="C180" s="19"/>
      <c r="D180" s="24"/>
      <c r="E180" s="36"/>
      <c r="F180" s="36"/>
      <c r="G180" s="36"/>
      <c r="I180" s="12" t="s">
        <v>3</v>
      </c>
      <c r="J180" s="13"/>
      <c r="K180" s="13" t="s">
        <v>5</v>
      </c>
      <c r="L180" s="13" t="s">
        <v>6</v>
      </c>
      <c r="M180" s="13" t="s">
        <v>7</v>
      </c>
      <c r="N180" s="14" t="s">
        <v>8</v>
      </c>
    </row>
    <row r="181" spans="2:14" ht="17.399999999999999" x14ac:dyDescent="0.45">
      <c r="B181" s="35"/>
      <c r="C181" s="19"/>
      <c r="D181" s="24"/>
      <c r="E181" s="36"/>
      <c r="F181" s="36"/>
      <c r="G181" s="36"/>
      <c r="I181" s="21">
        <v>1</v>
      </c>
      <c r="J181" s="25"/>
      <c r="K181" s="23">
        <v>45727</v>
      </c>
      <c r="L181" s="23">
        <v>45727</v>
      </c>
      <c r="M181" s="25"/>
      <c r="N181" s="25"/>
    </row>
    <row r="182" spans="2:14" ht="17.399999999999999" x14ac:dyDescent="0.45">
      <c r="B182" s="35"/>
      <c r="C182" s="19"/>
      <c r="D182" s="24"/>
      <c r="E182" s="36"/>
      <c r="F182" s="36"/>
      <c r="G182" s="36"/>
      <c r="I182" s="26">
        <v>2</v>
      </c>
      <c r="J182" s="25"/>
      <c r="K182" s="27">
        <v>45855</v>
      </c>
      <c r="L182" s="27">
        <v>45856</v>
      </c>
      <c r="M182" s="24"/>
      <c r="N182" s="24"/>
    </row>
    <row r="183" spans="2:14" ht="17.399999999999999" x14ac:dyDescent="0.45">
      <c r="B183" s="35"/>
      <c r="C183" s="19"/>
      <c r="D183" s="24"/>
      <c r="E183" s="36"/>
      <c r="F183" s="36"/>
      <c r="G183" s="36"/>
      <c r="I183" s="26"/>
      <c r="J183" s="25"/>
      <c r="K183" s="27"/>
      <c r="L183" s="27"/>
      <c r="M183" s="24"/>
      <c r="N183" s="24"/>
    </row>
    <row r="184" spans="2:14" ht="17.399999999999999" x14ac:dyDescent="0.45">
      <c r="B184" s="35"/>
      <c r="C184" s="19"/>
      <c r="D184" s="24"/>
      <c r="E184" s="36"/>
      <c r="F184" s="36"/>
      <c r="G184" s="36"/>
      <c r="I184" s="26"/>
      <c r="J184" s="25"/>
      <c r="K184" s="24"/>
      <c r="L184" s="24"/>
      <c r="M184" s="24"/>
      <c r="N184" s="24"/>
    </row>
    <row r="185" spans="2:14" ht="18" thickBot="1" x14ac:dyDescent="0.5">
      <c r="B185" s="35"/>
      <c r="C185" s="19"/>
      <c r="D185" s="24"/>
      <c r="E185" s="36"/>
      <c r="F185" s="36"/>
      <c r="G185" s="36"/>
      <c r="I185" s="26"/>
      <c r="J185" s="25"/>
      <c r="K185" s="24"/>
      <c r="L185" s="24"/>
      <c r="M185" s="24"/>
      <c r="N185" s="24"/>
    </row>
    <row r="186" spans="2:14" ht="21.6" thickBot="1" x14ac:dyDescent="0.55000000000000004">
      <c r="B186" s="35"/>
      <c r="C186" s="19"/>
      <c r="D186" s="24"/>
      <c r="E186" s="36"/>
      <c r="F186" s="36"/>
      <c r="G186" s="36"/>
      <c r="I186" s="15">
        <f>SUM(I181:I185)</f>
        <v>3</v>
      </c>
      <c r="J186" s="93" t="str">
        <f>IF(I186&gt;=5,"YA NO PUEDE SOLICITAR DIAS CAPACITACION","PUEDE SOLICITAR DIAS CAPACITACION")</f>
        <v>PUEDE SOLICITAR DIAS CAPACITACION</v>
      </c>
      <c r="K186" s="94"/>
      <c r="L186" s="94"/>
      <c r="M186" s="94"/>
      <c r="N186" s="95"/>
    </row>
    <row r="187" spans="2:14" ht="21.6" thickBot="1" x14ac:dyDescent="0.55000000000000004">
      <c r="B187" s="35"/>
      <c r="C187" s="19"/>
      <c r="D187" s="24"/>
      <c r="E187" s="36"/>
      <c r="F187" s="36"/>
      <c r="G187" s="36"/>
      <c r="I187" s="17">
        <f>5-I186</f>
        <v>2</v>
      </c>
      <c r="J187" s="93" t="str">
        <f>IF(I186&gt;5,"EXISTE UN ERROR","OK")</f>
        <v>OK</v>
      </c>
      <c r="K187" s="94"/>
      <c r="L187" s="94"/>
      <c r="M187" s="94"/>
      <c r="N187" s="95"/>
    </row>
    <row r="188" spans="2:14" ht="17.399999999999999" x14ac:dyDescent="0.45">
      <c r="B188" s="35"/>
      <c r="C188" s="19"/>
      <c r="D188" s="24"/>
      <c r="E188" s="36"/>
      <c r="F188" s="36"/>
      <c r="G188" s="36"/>
    </row>
    <row r="189" spans="2:14" ht="17.399999999999999" x14ac:dyDescent="0.45">
      <c r="B189" s="35"/>
      <c r="C189" s="19"/>
      <c r="D189" s="24"/>
      <c r="E189" s="36"/>
      <c r="F189" s="36"/>
      <c r="G189" s="36"/>
    </row>
    <row r="190" spans="2:14" ht="18" thickBot="1" x14ac:dyDescent="0.5">
      <c r="B190" s="35"/>
      <c r="C190" s="41"/>
      <c r="D190" s="42"/>
      <c r="E190" s="37"/>
      <c r="F190" s="37"/>
      <c r="G190" s="37"/>
    </row>
    <row r="191" spans="2:14" ht="21.6" thickBot="1" x14ac:dyDescent="0.55000000000000004">
      <c r="B191" s="85">
        <f>+E165-F165</f>
        <v>5</v>
      </c>
      <c r="C191" s="87" t="str">
        <f>IF(E165&lt;=F165,"YA NO TIENE FERIADOS","PUEDE SOLICITAR DIAS FERIADOS")</f>
        <v>PUEDE SOLICITAR DIAS FERIADOS</v>
      </c>
      <c r="D191" s="88"/>
      <c r="E191" s="88"/>
      <c r="F191" s="88"/>
      <c r="G191" s="89"/>
    </row>
    <row r="192" spans="2:14" ht="19.2" thickBot="1" x14ac:dyDescent="0.5">
      <c r="C192" s="90" t="str">
        <f>IF(F165&gt;E165,"EXISTE UN ERROR","OK")</f>
        <v>OK</v>
      </c>
      <c r="D192" s="91"/>
      <c r="E192" s="91"/>
      <c r="F192" s="91"/>
      <c r="G192" s="92"/>
    </row>
    <row r="194" spans="2:14" ht="19.2" thickBot="1" x14ac:dyDescent="0.5">
      <c r="B194" s="16" t="s">
        <v>30</v>
      </c>
      <c r="I194" s="16" t="s">
        <v>30</v>
      </c>
    </row>
    <row r="195" spans="2:14" ht="18.600000000000001" thickBot="1" x14ac:dyDescent="0.4">
      <c r="B195" s="5" t="s">
        <v>0</v>
      </c>
      <c r="C195" s="5" t="s">
        <v>1</v>
      </c>
      <c r="D195" s="5" t="s">
        <v>98</v>
      </c>
      <c r="E195" s="5" t="s">
        <v>12</v>
      </c>
      <c r="F195" s="6" t="s">
        <v>2</v>
      </c>
      <c r="G195" s="6" t="s">
        <v>7</v>
      </c>
      <c r="I195" s="2" t="s">
        <v>3</v>
      </c>
      <c r="J195" s="3" t="s">
        <v>4</v>
      </c>
      <c r="K195" s="3" t="s">
        <v>5</v>
      </c>
      <c r="L195" s="3" t="s">
        <v>6</v>
      </c>
      <c r="M195" s="3" t="s">
        <v>7</v>
      </c>
      <c r="N195" s="4" t="s">
        <v>8</v>
      </c>
    </row>
    <row r="196" spans="2:14" ht="17.399999999999999" x14ac:dyDescent="0.45">
      <c r="B196" s="9">
        <v>20</v>
      </c>
      <c r="C196" s="9">
        <v>0</v>
      </c>
      <c r="D196" s="9">
        <v>0</v>
      </c>
      <c r="E196" s="11">
        <f>+B196+C196+D196</f>
        <v>20</v>
      </c>
      <c r="F196" s="11">
        <f>SUM(B197:B221)+SUM(D197:D221)</f>
        <v>20</v>
      </c>
      <c r="G196" s="19"/>
      <c r="I196" s="21">
        <v>1</v>
      </c>
      <c r="J196" s="22"/>
      <c r="K196" s="23">
        <v>45728</v>
      </c>
      <c r="L196" s="23">
        <v>45728</v>
      </c>
      <c r="M196" s="69" t="s">
        <v>122</v>
      </c>
      <c r="N196" s="25"/>
    </row>
    <row r="197" spans="2:14" ht="17.399999999999999" x14ac:dyDescent="0.45">
      <c r="B197" s="35">
        <v>15</v>
      </c>
      <c r="C197" s="19"/>
      <c r="D197" s="24"/>
      <c r="E197" s="27">
        <v>45705</v>
      </c>
      <c r="F197" s="27">
        <v>45723</v>
      </c>
      <c r="G197" s="69" t="s">
        <v>120</v>
      </c>
      <c r="I197" s="26">
        <v>0.5</v>
      </c>
      <c r="J197" s="22" t="s">
        <v>9</v>
      </c>
      <c r="K197" s="27">
        <v>45734</v>
      </c>
      <c r="L197" s="27">
        <v>45734</v>
      </c>
      <c r="M197" s="70" t="s">
        <v>123</v>
      </c>
      <c r="N197" s="24"/>
    </row>
    <row r="198" spans="2:14" ht="17.399999999999999" x14ac:dyDescent="0.45">
      <c r="B198" s="35">
        <v>1</v>
      </c>
      <c r="C198" s="19"/>
      <c r="D198" s="24"/>
      <c r="E198" s="27">
        <v>45797</v>
      </c>
      <c r="F198" s="27">
        <v>45797</v>
      </c>
      <c r="G198" s="69" t="s">
        <v>148</v>
      </c>
      <c r="I198" s="26">
        <v>1</v>
      </c>
      <c r="J198" s="22"/>
      <c r="K198" s="27">
        <v>45736</v>
      </c>
      <c r="L198" s="27">
        <v>45736</v>
      </c>
      <c r="M198" s="70" t="s">
        <v>123</v>
      </c>
      <c r="N198" s="24"/>
    </row>
    <row r="199" spans="2:14" ht="17.399999999999999" x14ac:dyDescent="0.45">
      <c r="B199" s="35">
        <v>1</v>
      </c>
      <c r="C199" s="19"/>
      <c r="D199" s="24"/>
      <c r="E199" s="27">
        <v>45911</v>
      </c>
      <c r="F199" s="27">
        <v>45911</v>
      </c>
      <c r="G199" s="69" t="s">
        <v>200</v>
      </c>
      <c r="I199" s="26">
        <v>1</v>
      </c>
      <c r="J199" s="22"/>
      <c r="K199" s="27">
        <v>45762</v>
      </c>
      <c r="L199" s="27">
        <v>45762</v>
      </c>
      <c r="M199" s="76" t="s">
        <v>133</v>
      </c>
      <c r="N199" s="24"/>
    </row>
    <row r="200" spans="2:14" ht="17.399999999999999" x14ac:dyDescent="0.45">
      <c r="B200" s="35">
        <v>1</v>
      </c>
      <c r="C200" s="19"/>
      <c r="D200" s="24"/>
      <c r="E200" s="27">
        <v>45947</v>
      </c>
      <c r="F200" s="27">
        <v>45947</v>
      </c>
      <c r="G200" s="69" t="s">
        <v>221</v>
      </c>
      <c r="I200" s="26">
        <v>1</v>
      </c>
      <c r="J200" s="22"/>
      <c r="K200" s="27">
        <v>45992</v>
      </c>
      <c r="L200" s="27">
        <v>45992</v>
      </c>
      <c r="M200" s="24"/>
      <c r="N200" s="24"/>
    </row>
    <row r="201" spans="2:14" ht="17.399999999999999" x14ac:dyDescent="0.45">
      <c r="B201" s="35">
        <v>1</v>
      </c>
      <c r="C201" s="19"/>
      <c r="D201" s="24"/>
      <c r="E201" s="27">
        <v>45953</v>
      </c>
      <c r="F201" s="27">
        <v>45953</v>
      </c>
      <c r="G201" s="24"/>
      <c r="I201" s="26">
        <v>1</v>
      </c>
      <c r="J201" s="22"/>
      <c r="K201" s="27">
        <v>45993</v>
      </c>
      <c r="L201" s="27">
        <v>45993</v>
      </c>
      <c r="M201" s="34"/>
      <c r="N201" s="24"/>
    </row>
    <row r="202" spans="2:14" ht="17.399999999999999" x14ac:dyDescent="0.45">
      <c r="B202" s="35">
        <v>1</v>
      </c>
      <c r="C202" s="19"/>
      <c r="D202" s="24"/>
      <c r="E202" s="27">
        <v>45971</v>
      </c>
      <c r="F202" s="27">
        <v>45971</v>
      </c>
      <c r="G202" s="24"/>
      <c r="I202" s="26"/>
      <c r="J202" s="22"/>
      <c r="K202" s="27"/>
      <c r="L202" s="27"/>
      <c r="M202" s="24"/>
      <c r="N202" s="24"/>
    </row>
    <row r="203" spans="2:14" ht="17.399999999999999" x14ac:dyDescent="0.45">
      <c r="B203" s="35"/>
      <c r="C203" s="19"/>
      <c r="D203" s="24"/>
      <c r="E203" s="24"/>
      <c r="F203" s="24"/>
      <c r="G203" s="24"/>
      <c r="I203" s="26"/>
      <c r="J203" s="22"/>
      <c r="K203" s="24"/>
      <c r="L203" s="24"/>
      <c r="M203" s="24"/>
      <c r="N203" s="24"/>
    </row>
    <row r="204" spans="2:14" ht="17.399999999999999" x14ac:dyDescent="0.45">
      <c r="B204" s="35"/>
      <c r="C204" s="19"/>
      <c r="D204" s="24"/>
      <c r="E204" s="24"/>
      <c r="F204" s="24"/>
      <c r="G204" s="24"/>
      <c r="I204" s="26"/>
      <c r="J204" s="22"/>
      <c r="K204" s="24"/>
      <c r="L204" s="24"/>
      <c r="M204" s="24"/>
      <c r="N204" s="24"/>
    </row>
    <row r="205" spans="2:14" ht="17.399999999999999" x14ac:dyDescent="0.45">
      <c r="B205" s="35"/>
      <c r="C205" s="19"/>
      <c r="D205" s="24"/>
      <c r="E205" s="24"/>
      <c r="F205" s="24"/>
      <c r="G205" s="24"/>
      <c r="I205" s="26"/>
      <c r="J205" s="22"/>
      <c r="K205" s="24"/>
      <c r="L205" s="24"/>
      <c r="M205" s="24"/>
      <c r="N205" s="24"/>
    </row>
    <row r="206" spans="2:14" ht="17.399999999999999" x14ac:dyDescent="0.45">
      <c r="B206" s="35"/>
      <c r="C206" s="19"/>
      <c r="D206" s="24"/>
      <c r="E206" s="24"/>
      <c r="F206" s="24"/>
      <c r="G206" s="24"/>
      <c r="I206" s="26"/>
      <c r="J206" s="22"/>
      <c r="K206" s="24"/>
      <c r="L206" s="24"/>
      <c r="M206" s="24"/>
      <c r="N206" s="24"/>
    </row>
    <row r="207" spans="2:14" ht="18" thickBot="1" x14ac:dyDescent="0.5">
      <c r="B207" s="35"/>
      <c r="C207" s="19"/>
      <c r="D207" s="24"/>
      <c r="E207" s="24"/>
      <c r="F207" s="24"/>
      <c r="G207" s="24"/>
      <c r="I207" s="28"/>
      <c r="J207" s="22"/>
      <c r="K207" s="29"/>
      <c r="L207" s="29"/>
      <c r="M207" s="29"/>
      <c r="N207" s="29"/>
    </row>
    <row r="208" spans="2:14" ht="21.6" thickBot="1" x14ac:dyDescent="0.55000000000000004">
      <c r="B208" s="35"/>
      <c r="C208" s="19"/>
      <c r="D208" s="24"/>
      <c r="E208" s="36"/>
      <c r="F208" s="36"/>
      <c r="G208" s="36"/>
      <c r="I208" s="15">
        <f>SUM(I196:I207)</f>
        <v>5.5</v>
      </c>
      <c r="J208" s="93" t="str">
        <f>IF(I208&gt;=6,"YA NO PUEDE SOLICITAR DIAS ADMINISTRATIVOS","PUEDE SOLICITAR DIAS ADMINISTRATIVOS")</f>
        <v>PUEDE SOLICITAR DIAS ADMINISTRATIVOS</v>
      </c>
      <c r="K208" s="94"/>
      <c r="L208" s="94"/>
      <c r="M208" s="94"/>
      <c r="N208" s="95"/>
    </row>
    <row r="209" spans="2:14" ht="21.6" thickBot="1" x14ac:dyDescent="0.55000000000000004">
      <c r="B209" s="35"/>
      <c r="C209" s="19"/>
      <c r="D209" s="24"/>
      <c r="E209" s="36"/>
      <c r="F209" s="36"/>
      <c r="G209" s="36"/>
      <c r="I209" s="17">
        <f>6-I208</f>
        <v>0.5</v>
      </c>
      <c r="J209" s="93" t="str">
        <f>IF(I208&gt;6,"EXISTE UN ERROR","OK")</f>
        <v>OK</v>
      </c>
      <c r="K209" s="94"/>
      <c r="L209" s="94"/>
      <c r="M209" s="94"/>
      <c r="N209" s="95"/>
    </row>
    <row r="210" spans="2:14" ht="18" thickBot="1" x14ac:dyDescent="0.5">
      <c r="B210" s="35"/>
      <c r="C210" s="19"/>
      <c r="D210" s="24"/>
      <c r="E210" s="36"/>
      <c r="F210" s="36"/>
      <c r="G210" s="36"/>
      <c r="I210" s="1"/>
    </row>
    <row r="211" spans="2:14" ht="19.8" thickBot="1" x14ac:dyDescent="0.5">
      <c r="B211" s="35"/>
      <c r="C211" s="19"/>
      <c r="D211" s="24"/>
      <c r="E211" s="36"/>
      <c r="F211" s="36"/>
      <c r="G211" s="36"/>
      <c r="I211" s="12" t="s">
        <v>3</v>
      </c>
      <c r="J211" s="13"/>
      <c r="K211" s="13" t="s">
        <v>5</v>
      </c>
      <c r="L211" s="13" t="s">
        <v>6</v>
      </c>
      <c r="M211" s="13" t="s">
        <v>7</v>
      </c>
      <c r="N211" s="14" t="s">
        <v>8</v>
      </c>
    </row>
    <row r="212" spans="2:14" ht="17.399999999999999" x14ac:dyDescent="0.45">
      <c r="B212" s="35"/>
      <c r="C212" s="19"/>
      <c r="D212" s="24"/>
      <c r="E212" s="36"/>
      <c r="F212" s="36"/>
      <c r="G212" s="36"/>
      <c r="I212" s="21"/>
      <c r="J212" s="30"/>
      <c r="K212" s="31"/>
      <c r="L212" s="31"/>
      <c r="M212" s="32"/>
      <c r="N212" s="32"/>
    </row>
    <row r="213" spans="2:14" ht="17.399999999999999" x14ac:dyDescent="0.45">
      <c r="B213" s="35"/>
      <c r="C213" s="19"/>
      <c r="D213" s="24"/>
      <c r="E213" s="36"/>
      <c r="F213" s="36"/>
      <c r="G213" s="36"/>
      <c r="I213" s="26"/>
      <c r="J213" s="30"/>
      <c r="K213" s="33"/>
      <c r="L213" s="33"/>
      <c r="M213" s="34"/>
      <c r="N213" s="34"/>
    </row>
    <row r="214" spans="2:14" ht="17.399999999999999" x14ac:dyDescent="0.45">
      <c r="B214" s="35"/>
      <c r="C214" s="19"/>
      <c r="D214" s="24"/>
      <c r="E214" s="36"/>
      <c r="F214" s="36"/>
      <c r="G214" s="36"/>
      <c r="I214" s="26"/>
      <c r="J214" s="30"/>
      <c r="K214" s="34"/>
      <c r="L214" s="34"/>
      <c r="M214" s="34"/>
      <c r="N214" s="34"/>
    </row>
    <row r="215" spans="2:14" ht="17.399999999999999" x14ac:dyDescent="0.45">
      <c r="B215" s="35"/>
      <c r="C215" s="19"/>
      <c r="D215" s="24"/>
      <c r="E215" s="36"/>
      <c r="F215" s="36"/>
      <c r="G215" s="36"/>
      <c r="I215" s="26"/>
      <c r="J215" s="30"/>
      <c r="K215" s="34"/>
      <c r="L215" s="34"/>
      <c r="M215" s="34"/>
      <c r="N215" s="34"/>
    </row>
    <row r="216" spans="2:14" ht="18" thickBot="1" x14ac:dyDescent="0.5">
      <c r="B216" s="35"/>
      <c r="C216" s="19"/>
      <c r="D216" s="24"/>
      <c r="E216" s="36"/>
      <c r="F216" s="36"/>
      <c r="G216" s="36"/>
      <c r="I216" s="26"/>
      <c r="J216" s="30"/>
      <c r="K216" s="34"/>
      <c r="L216" s="34"/>
      <c r="M216" s="34"/>
      <c r="N216" s="34"/>
    </row>
    <row r="217" spans="2:14" ht="21.6" thickBot="1" x14ac:dyDescent="0.55000000000000004">
      <c r="B217" s="35"/>
      <c r="C217" s="19"/>
      <c r="D217" s="24"/>
      <c r="E217" s="36"/>
      <c r="F217" s="36"/>
      <c r="G217" s="36"/>
      <c r="I217" s="15">
        <f>SUM(I212:I216)</f>
        <v>0</v>
      </c>
      <c r="J217" s="93" t="str">
        <f>IF(I217&gt;=5,"YA NO PUEDE SOLICITAR DIAS CAPACITACION","PUEDE SOLICITAR DIAS CAPACITACION")</f>
        <v>PUEDE SOLICITAR DIAS CAPACITACION</v>
      </c>
      <c r="K217" s="94"/>
      <c r="L217" s="94"/>
      <c r="M217" s="94"/>
      <c r="N217" s="95"/>
    </row>
    <row r="218" spans="2:14" ht="21.6" thickBot="1" x14ac:dyDescent="0.55000000000000004">
      <c r="B218" s="35"/>
      <c r="C218" s="19"/>
      <c r="D218" s="24"/>
      <c r="E218" s="36"/>
      <c r="F218" s="36"/>
      <c r="G218" s="36"/>
      <c r="I218" s="17">
        <f>5-I217</f>
        <v>5</v>
      </c>
      <c r="J218" s="93" t="str">
        <f>IF(I217&gt;5,"EXISTE UN ERROR","OK")</f>
        <v>OK</v>
      </c>
      <c r="K218" s="94"/>
      <c r="L218" s="94"/>
      <c r="M218" s="94"/>
      <c r="N218" s="95"/>
    </row>
    <row r="219" spans="2:14" ht="17.399999999999999" x14ac:dyDescent="0.45">
      <c r="B219" s="35"/>
      <c r="C219" s="19"/>
      <c r="D219" s="24"/>
      <c r="E219" s="36"/>
      <c r="F219" s="36"/>
      <c r="G219" s="36"/>
    </row>
    <row r="220" spans="2:14" ht="17.399999999999999" x14ac:dyDescent="0.45">
      <c r="B220" s="35"/>
      <c r="C220" s="19"/>
      <c r="D220" s="24"/>
      <c r="E220" s="36"/>
      <c r="F220" s="36"/>
      <c r="G220" s="36"/>
    </row>
    <row r="221" spans="2:14" ht="18" thickBot="1" x14ac:dyDescent="0.5">
      <c r="B221" s="35"/>
      <c r="C221" s="20"/>
      <c r="D221" s="29"/>
      <c r="E221" s="37"/>
      <c r="F221" s="37"/>
      <c r="G221" s="37"/>
    </row>
    <row r="222" spans="2:14" ht="21.6" thickBot="1" x14ac:dyDescent="0.55000000000000004">
      <c r="B222" s="8">
        <f>+E196-F196</f>
        <v>0</v>
      </c>
      <c r="C222" s="87" t="str">
        <f>IF(E196&lt;=F196,"YA NO TIENE FERIADOS","PUEDE SOLICITAR DIAS FERIADOS")</f>
        <v>YA NO TIENE FERIADOS</v>
      </c>
      <c r="D222" s="88"/>
      <c r="E222" s="88"/>
      <c r="F222" s="88"/>
      <c r="G222" s="89"/>
    </row>
    <row r="223" spans="2:14" ht="19.2" thickBot="1" x14ac:dyDescent="0.5">
      <c r="C223" s="90" t="str">
        <f>IF(F196&gt;E196,"EXISTE UN ERROR","OK")</f>
        <v>OK</v>
      </c>
      <c r="D223" s="91"/>
      <c r="E223" s="91"/>
      <c r="F223" s="91"/>
      <c r="G223" s="92"/>
    </row>
    <row r="225" spans="2:14" ht="19.2" thickBot="1" x14ac:dyDescent="0.5">
      <c r="B225" s="16" t="s">
        <v>78</v>
      </c>
      <c r="I225" s="16" t="s">
        <v>78</v>
      </c>
    </row>
    <row r="226" spans="2:14" ht="18.600000000000001" thickBot="1" x14ac:dyDescent="0.4">
      <c r="B226" s="5" t="s">
        <v>0</v>
      </c>
      <c r="C226" s="5" t="s">
        <v>1</v>
      </c>
      <c r="D226" s="5" t="s">
        <v>98</v>
      </c>
      <c r="E226" s="5" t="s">
        <v>12</v>
      </c>
      <c r="F226" s="6" t="s">
        <v>2</v>
      </c>
      <c r="G226" s="6" t="s">
        <v>7</v>
      </c>
      <c r="I226" s="2" t="s">
        <v>3</v>
      </c>
      <c r="J226" s="3" t="s">
        <v>4</v>
      </c>
      <c r="K226" s="3" t="s">
        <v>5</v>
      </c>
      <c r="L226" s="3" t="s">
        <v>6</v>
      </c>
      <c r="M226" s="3" t="s">
        <v>7</v>
      </c>
      <c r="N226" s="4" t="s">
        <v>8</v>
      </c>
    </row>
    <row r="227" spans="2:14" ht="17.399999999999999" x14ac:dyDescent="0.45">
      <c r="B227" s="9">
        <v>15</v>
      </c>
      <c r="C227" s="9">
        <v>15</v>
      </c>
      <c r="D227" s="9">
        <v>0</v>
      </c>
      <c r="E227" s="11">
        <f>+B227+C227+D227</f>
        <v>30</v>
      </c>
      <c r="F227" s="11">
        <f>SUM(B228:B252)+SUM(D228:D252)</f>
        <v>25</v>
      </c>
      <c r="G227" s="19"/>
      <c r="I227" s="21">
        <v>2</v>
      </c>
      <c r="J227" s="22"/>
      <c r="K227" s="23">
        <v>45659</v>
      </c>
      <c r="L227" s="23">
        <v>45660</v>
      </c>
      <c r="M227" s="71" t="s">
        <v>107</v>
      </c>
      <c r="N227" s="25"/>
    </row>
    <row r="228" spans="2:14" ht="17.399999999999999" x14ac:dyDescent="0.45">
      <c r="B228" s="35">
        <v>10</v>
      </c>
      <c r="C228" s="19"/>
      <c r="D228" s="24"/>
      <c r="E228" s="27">
        <v>45680</v>
      </c>
      <c r="F228" s="27">
        <v>45693</v>
      </c>
      <c r="G228" s="69" t="s">
        <v>102</v>
      </c>
      <c r="I228" s="26">
        <v>1</v>
      </c>
      <c r="J228" s="22"/>
      <c r="K228" s="27">
        <v>45755</v>
      </c>
      <c r="L228" s="27">
        <v>45755</v>
      </c>
      <c r="M228" s="76" t="s">
        <v>133</v>
      </c>
      <c r="N228" s="24"/>
    </row>
    <row r="229" spans="2:14" ht="17.399999999999999" x14ac:dyDescent="0.45">
      <c r="B229" s="35">
        <v>1</v>
      </c>
      <c r="C229" s="19"/>
      <c r="D229" s="24"/>
      <c r="E229" s="27">
        <v>46006</v>
      </c>
      <c r="F229" s="27">
        <v>46006</v>
      </c>
      <c r="G229" s="24"/>
      <c r="I229" s="26">
        <v>1</v>
      </c>
      <c r="J229" s="22"/>
      <c r="K229" s="27">
        <v>45777</v>
      </c>
      <c r="L229" s="27">
        <v>45777</v>
      </c>
      <c r="M229" s="71" t="s">
        <v>132</v>
      </c>
      <c r="N229" s="24"/>
    </row>
    <row r="230" spans="2:14" ht="17.399999999999999" x14ac:dyDescent="0.45">
      <c r="B230" s="35">
        <v>1</v>
      </c>
      <c r="C230" s="19"/>
      <c r="D230" s="24"/>
      <c r="E230" s="27">
        <v>46017</v>
      </c>
      <c r="F230" s="27">
        <v>46017</v>
      </c>
      <c r="G230" s="24"/>
      <c r="I230" s="26">
        <v>0.5</v>
      </c>
      <c r="J230" s="22" t="s">
        <v>10</v>
      </c>
      <c r="K230" s="27">
        <v>45789</v>
      </c>
      <c r="L230" s="27">
        <v>45789</v>
      </c>
      <c r="M230" s="69" t="s">
        <v>147</v>
      </c>
      <c r="N230" s="24"/>
    </row>
    <row r="231" spans="2:14" ht="17.399999999999999" x14ac:dyDescent="0.45">
      <c r="B231" s="35">
        <v>3</v>
      </c>
      <c r="C231" s="19"/>
      <c r="D231" s="24"/>
      <c r="E231" s="27">
        <v>46020</v>
      </c>
      <c r="F231" s="27">
        <v>46022</v>
      </c>
      <c r="G231" s="24"/>
      <c r="I231" s="26">
        <v>0.5</v>
      </c>
      <c r="J231" s="22" t="s">
        <v>9</v>
      </c>
      <c r="K231" s="27">
        <v>45825</v>
      </c>
      <c r="L231" s="27">
        <v>45825</v>
      </c>
      <c r="M231" s="69" t="s">
        <v>157</v>
      </c>
      <c r="N231" s="24"/>
    </row>
    <row r="232" spans="2:14" ht="17.399999999999999" x14ac:dyDescent="0.45">
      <c r="B232" s="35"/>
      <c r="C232" s="19"/>
      <c r="D232" s="24"/>
      <c r="E232" s="24"/>
      <c r="F232" s="24"/>
      <c r="G232" s="24"/>
      <c r="I232" s="26">
        <v>1</v>
      </c>
      <c r="J232" s="22"/>
      <c r="K232" s="27">
        <v>45842</v>
      </c>
      <c r="L232" s="27">
        <v>45842</v>
      </c>
      <c r="M232" s="70" t="s">
        <v>164</v>
      </c>
      <c r="N232" s="24"/>
    </row>
    <row r="233" spans="2:14" ht="17.399999999999999" x14ac:dyDescent="0.45">
      <c r="B233" s="35"/>
      <c r="C233" s="19"/>
      <c r="D233" s="24"/>
      <c r="E233" s="24"/>
      <c r="F233" s="24"/>
      <c r="G233" s="24"/>
      <c r="I233" s="26"/>
      <c r="J233" s="22"/>
      <c r="K233" s="24"/>
      <c r="L233" s="24"/>
      <c r="M233" s="24"/>
      <c r="N233" s="24"/>
    </row>
    <row r="234" spans="2:14" ht="17.399999999999999" x14ac:dyDescent="0.45">
      <c r="B234" s="35"/>
      <c r="C234" s="19"/>
      <c r="D234" s="24"/>
      <c r="E234" s="24"/>
      <c r="F234" s="24"/>
      <c r="G234" s="24"/>
      <c r="I234" s="26"/>
      <c r="J234" s="22"/>
      <c r="K234" s="24"/>
      <c r="L234" s="24"/>
      <c r="M234" s="24"/>
      <c r="N234" s="24"/>
    </row>
    <row r="235" spans="2:14" ht="17.399999999999999" x14ac:dyDescent="0.45">
      <c r="B235" s="35"/>
      <c r="C235" s="19"/>
      <c r="D235" s="24"/>
      <c r="E235" s="24"/>
      <c r="F235" s="24"/>
      <c r="G235" s="24"/>
      <c r="I235" s="26"/>
      <c r="J235" s="22"/>
      <c r="K235" s="24"/>
      <c r="L235" s="24"/>
      <c r="M235" s="24"/>
      <c r="N235" s="24"/>
    </row>
    <row r="236" spans="2:14" ht="17.399999999999999" x14ac:dyDescent="0.45">
      <c r="B236" s="35"/>
      <c r="C236" s="19"/>
      <c r="D236" s="24"/>
      <c r="E236" s="24"/>
      <c r="F236" s="24"/>
      <c r="G236" s="24"/>
      <c r="I236" s="26"/>
      <c r="J236" s="22"/>
      <c r="K236" s="24"/>
      <c r="L236" s="24"/>
      <c r="M236" s="24"/>
      <c r="N236" s="24"/>
    </row>
    <row r="237" spans="2:14" ht="17.399999999999999" x14ac:dyDescent="0.45">
      <c r="B237" s="35"/>
      <c r="C237" s="19"/>
      <c r="D237" s="24"/>
      <c r="E237" s="24"/>
      <c r="F237" s="24"/>
      <c r="G237" s="24"/>
      <c r="I237" s="26"/>
      <c r="J237" s="22"/>
      <c r="K237" s="24"/>
      <c r="L237" s="24"/>
      <c r="M237" s="24"/>
      <c r="N237" s="24"/>
    </row>
    <row r="238" spans="2:14" ht="18" thickBot="1" x14ac:dyDescent="0.5">
      <c r="B238" s="35"/>
      <c r="C238" s="19"/>
      <c r="D238" s="24"/>
      <c r="E238" s="24"/>
      <c r="F238" s="24"/>
      <c r="G238" s="24"/>
      <c r="I238" s="28"/>
      <c r="J238" s="22"/>
      <c r="K238" s="29"/>
      <c r="L238" s="29"/>
      <c r="M238" s="29"/>
      <c r="N238" s="29"/>
    </row>
    <row r="239" spans="2:14" ht="21.6" thickBot="1" x14ac:dyDescent="0.55000000000000004">
      <c r="B239" s="35"/>
      <c r="C239" s="19"/>
      <c r="D239" s="24"/>
      <c r="E239" s="36"/>
      <c r="F239" s="36"/>
      <c r="G239" s="36"/>
      <c r="I239" s="15">
        <f>SUM(I227:I238)</f>
        <v>6</v>
      </c>
      <c r="J239" s="93" t="str">
        <f>IF(I239&gt;=6,"YA NO PUEDE SOLICITAR DIAS ADMINISTRATIVOS","PUEDE SOLICITAR DIAS ADMINISTRATIVOS")</f>
        <v>YA NO PUEDE SOLICITAR DIAS ADMINISTRATIVOS</v>
      </c>
      <c r="K239" s="94"/>
      <c r="L239" s="94"/>
      <c r="M239" s="94"/>
      <c r="N239" s="95"/>
    </row>
    <row r="240" spans="2:14" ht="21.6" thickBot="1" x14ac:dyDescent="0.55000000000000004">
      <c r="B240" s="35"/>
      <c r="C240" s="19"/>
      <c r="D240" s="24"/>
      <c r="E240" s="36"/>
      <c r="F240" s="36"/>
      <c r="G240" s="36"/>
      <c r="I240" s="17">
        <f>6-I239</f>
        <v>0</v>
      </c>
      <c r="J240" s="93" t="str">
        <f>IF(I239&gt;6,"EXISTE UN ERROR","OK")</f>
        <v>OK</v>
      </c>
      <c r="K240" s="94"/>
      <c r="L240" s="94"/>
      <c r="M240" s="94"/>
      <c r="N240" s="95"/>
    </row>
    <row r="241" spans="2:14" ht="18" thickBot="1" x14ac:dyDescent="0.5">
      <c r="B241" s="35"/>
      <c r="C241" s="19"/>
      <c r="D241" s="24"/>
      <c r="E241" s="36"/>
      <c r="F241" s="36"/>
      <c r="G241" s="36"/>
      <c r="I241" s="1"/>
    </row>
    <row r="242" spans="2:14" ht="19.8" thickBot="1" x14ac:dyDescent="0.5">
      <c r="B242" s="35"/>
      <c r="C242" s="19"/>
      <c r="D242" s="24"/>
      <c r="E242" s="36"/>
      <c r="F242" s="36"/>
      <c r="G242" s="36"/>
      <c r="I242" s="12" t="s">
        <v>3</v>
      </c>
      <c r="J242" s="13"/>
      <c r="K242" s="13" t="s">
        <v>5</v>
      </c>
      <c r="L242" s="13" t="s">
        <v>6</v>
      </c>
      <c r="M242" s="13" t="s">
        <v>7</v>
      </c>
      <c r="N242" s="14" t="s">
        <v>8</v>
      </c>
    </row>
    <row r="243" spans="2:14" ht="17.399999999999999" x14ac:dyDescent="0.45">
      <c r="B243" s="35"/>
      <c r="C243" s="19"/>
      <c r="D243" s="24"/>
      <c r="E243" s="36"/>
      <c r="F243" s="36"/>
      <c r="G243" s="36"/>
      <c r="I243" s="21">
        <v>1</v>
      </c>
      <c r="J243" s="30"/>
      <c r="K243" s="31">
        <v>45910</v>
      </c>
      <c r="L243" s="31">
        <v>45910</v>
      </c>
      <c r="M243" s="32"/>
      <c r="N243" s="32"/>
    </row>
    <row r="244" spans="2:14" ht="17.399999999999999" x14ac:dyDescent="0.45">
      <c r="B244" s="35"/>
      <c r="C244" s="19"/>
      <c r="D244" s="24"/>
      <c r="E244" s="36"/>
      <c r="F244" s="36"/>
      <c r="G244" s="36"/>
      <c r="I244" s="26"/>
      <c r="J244" s="30"/>
      <c r="K244" s="33"/>
      <c r="L244" s="33"/>
      <c r="M244" s="34"/>
      <c r="N244" s="34"/>
    </row>
    <row r="245" spans="2:14" ht="17.399999999999999" x14ac:dyDescent="0.45">
      <c r="B245" s="35"/>
      <c r="C245" s="19"/>
      <c r="D245" s="24"/>
      <c r="E245" s="36"/>
      <c r="F245" s="36"/>
      <c r="G245" s="36"/>
      <c r="I245" s="26"/>
      <c r="J245" s="30"/>
      <c r="K245" s="34"/>
      <c r="L245" s="34"/>
      <c r="M245" s="34"/>
      <c r="N245" s="34"/>
    </row>
    <row r="246" spans="2:14" ht="17.399999999999999" x14ac:dyDescent="0.45">
      <c r="B246" s="35"/>
      <c r="C246" s="19"/>
      <c r="D246" s="24"/>
      <c r="E246" s="36"/>
      <c r="F246" s="36"/>
      <c r="G246" s="36"/>
      <c r="I246" s="26"/>
      <c r="J246" s="30"/>
      <c r="K246" s="34"/>
      <c r="L246" s="34"/>
      <c r="M246" s="34"/>
      <c r="N246" s="34"/>
    </row>
    <row r="247" spans="2:14" ht="18" thickBot="1" x14ac:dyDescent="0.5">
      <c r="B247" s="35"/>
      <c r="C247" s="19"/>
      <c r="D247" s="24"/>
      <c r="E247" s="36"/>
      <c r="F247" s="36"/>
      <c r="G247" s="36"/>
      <c r="I247" s="26"/>
      <c r="J247" s="30"/>
      <c r="K247" s="34"/>
      <c r="L247" s="34"/>
      <c r="M247" s="34"/>
      <c r="N247" s="34"/>
    </row>
    <row r="248" spans="2:14" ht="21.6" thickBot="1" x14ac:dyDescent="0.55000000000000004">
      <c r="B248" s="35"/>
      <c r="C248" s="19"/>
      <c r="D248" s="24"/>
      <c r="E248" s="36"/>
      <c r="F248" s="36"/>
      <c r="G248" s="36"/>
      <c r="I248" s="15">
        <f>SUM(I243:I247)</f>
        <v>1</v>
      </c>
      <c r="J248" s="93" t="str">
        <f>IF(I248&gt;=5,"YA NO PUEDE SOLICITAR DIAS CAPACITACION","PUEDE SOLICITAR DIAS CAPACITACION")</f>
        <v>PUEDE SOLICITAR DIAS CAPACITACION</v>
      </c>
      <c r="K248" s="94"/>
      <c r="L248" s="94"/>
      <c r="M248" s="94"/>
      <c r="N248" s="95"/>
    </row>
    <row r="249" spans="2:14" ht="21.6" thickBot="1" x14ac:dyDescent="0.55000000000000004">
      <c r="B249" s="35"/>
      <c r="C249" s="19"/>
      <c r="D249" s="24"/>
      <c r="E249" s="36"/>
      <c r="F249" s="36"/>
      <c r="G249" s="36"/>
      <c r="I249" s="17">
        <f>5-I248</f>
        <v>4</v>
      </c>
      <c r="J249" s="93" t="str">
        <f>IF(I248&gt;5,"EXISTE UN ERROR","OK")</f>
        <v>OK</v>
      </c>
      <c r="K249" s="94"/>
      <c r="L249" s="94"/>
      <c r="M249" s="94"/>
      <c r="N249" s="95"/>
    </row>
    <row r="250" spans="2:14" ht="17.399999999999999" x14ac:dyDescent="0.45">
      <c r="B250" s="35"/>
      <c r="C250" s="19"/>
      <c r="D250" s="24"/>
      <c r="E250" s="36"/>
      <c r="F250" s="36"/>
      <c r="G250" s="36"/>
    </row>
    <row r="251" spans="2:14" ht="17.399999999999999" x14ac:dyDescent="0.45">
      <c r="B251" s="35"/>
      <c r="C251" s="19"/>
      <c r="D251" s="24"/>
      <c r="E251" s="36"/>
      <c r="F251" s="36"/>
      <c r="G251" s="36"/>
    </row>
    <row r="252" spans="2:14" ht="18" thickBot="1" x14ac:dyDescent="0.5">
      <c r="B252" s="86">
        <v>10</v>
      </c>
      <c r="C252" s="41"/>
      <c r="D252" s="42"/>
      <c r="E252" s="37"/>
      <c r="F252" s="37"/>
      <c r="G252" s="37"/>
    </row>
    <row r="253" spans="2:14" ht="21.6" thickBot="1" x14ac:dyDescent="0.55000000000000004">
      <c r="B253" s="8">
        <f>+E227-F227</f>
        <v>5</v>
      </c>
      <c r="C253" s="87" t="str">
        <f>IF(E227&lt;=F227,"YA NO TIENE FERIADOS","PUEDE SOLICITAR DIAS FERIADOS")</f>
        <v>PUEDE SOLICITAR DIAS FERIADOS</v>
      </c>
      <c r="D253" s="88"/>
      <c r="E253" s="88"/>
      <c r="F253" s="88"/>
      <c r="G253" s="89"/>
    </row>
    <row r="254" spans="2:14" ht="19.2" thickBot="1" x14ac:dyDescent="0.5">
      <c r="C254" s="90" t="str">
        <f>IF(F227&gt;E227,"EXISTE UN ERROR","OK")</f>
        <v>OK</v>
      </c>
      <c r="D254" s="91"/>
      <c r="E254" s="91"/>
      <c r="F254" s="91"/>
      <c r="G254" s="92"/>
    </row>
    <row r="256" spans="2:14" ht="19.2" thickBot="1" x14ac:dyDescent="0.5">
      <c r="B256" s="16" t="s">
        <v>140</v>
      </c>
      <c r="I256" s="16" t="s">
        <v>140</v>
      </c>
    </row>
    <row r="257" spans="2:14" ht="18.600000000000001" thickBot="1" x14ac:dyDescent="0.4">
      <c r="B257" s="5" t="s">
        <v>0</v>
      </c>
      <c r="C257" s="5" t="s">
        <v>1</v>
      </c>
      <c r="D257" s="5" t="s">
        <v>98</v>
      </c>
      <c r="E257" s="5" t="s">
        <v>12</v>
      </c>
      <c r="F257" s="6" t="s">
        <v>2</v>
      </c>
      <c r="G257" s="6" t="s">
        <v>7</v>
      </c>
      <c r="I257" s="2" t="s">
        <v>3</v>
      </c>
      <c r="J257" s="3" t="s">
        <v>4</v>
      </c>
      <c r="K257" s="3" t="s">
        <v>5</v>
      </c>
      <c r="L257" s="3" t="s">
        <v>6</v>
      </c>
      <c r="M257" s="3" t="s">
        <v>7</v>
      </c>
      <c r="N257" s="4" t="s">
        <v>8</v>
      </c>
    </row>
    <row r="258" spans="2:14" ht="17.399999999999999" x14ac:dyDescent="0.45">
      <c r="B258" s="9">
        <v>15</v>
      </c>
      <c r="C258" s="9">
        <v>10</v>
      </c>
      <c r="D258" s="9">
        <v>0</v>
      </c>
      <c r="E258" s="11">
        <f>+B258+C258+D258</f>
        <v>25</v>
      </c>
      <c r="F258" s="11">
        <f>SUM(B259:B283)+SUM(D259:D283)</f>
        <v>18</v>
      </c>
      <c r="G258" s="19"/>
      <c r="I258" s="21">
        <v>1</v>
      </c>
      <c r="J258" s="22"/>
      <c r="K258" s="31">
        <v>45758</v>
      </c>
      <c r="L258" s="31">
        <v>45758</v>
      </c>
      <c r="M258" s="69" t="s">
        <v>141</v>
      </c>
      <c r="N258" s="32"/>
    </row>
    <row r="259" spans="2:14" ht="17.399999999999999" x14ac:dyDescent="0.45">
      <c r="B259" s="35">
        <v>8</v>
      </c>
      <c r="C259" s="19"/>
      <c r="D259" s="24"/>
      <c r="E259" s="27">
        <v>45705</v>
      </c>
      <c r="F259" s="27">
        <v>45714</v>
      </c>
      <c r="G259" s="69" t="s">
        <v>142</v>
      </c>
      <c r="I259" s="26">
        <v>2</v>
      </c>
      <c r="J259" s="22"/>
      <c r="K259" s="33">
        <v>45770</v>
      </c>
      <c r="L259" s="33">
        <v>45771</v>
      </c>
      <c r="M259" s="70" t="s">
        <v>143</v>
      </c>
      <c r="N259" s="34"/>
    </row>
    <row r="260" spans="2:14" ht="17.399999999999999" x14ac:dyDescent="0.45">
      <c r="B260" s="35">
        <v>10</v>
      </c>
      <c r="C260" s="19"/>
      <c r="D260" s="24"/>
      <c r="E260" s="27">
        <v>45929</v>
      </c>
      <c r="F260" s="27">
        <v>45940</v>
      </c>
      <c r="G260" s="69" t="s">
        <v>201</v>
      </c>
      <c r="I260" s="26">
        <v>1</v>
      </c>
      <c r="J260" s="22"/>
      <c r="K260" s="33">
        <v>45804</v>
      </c>
      <c r="L260" s="33">
        <v>45804</v>
      </c>
      <c r="M260" s="69" t="s">
        <v>146</v>
      </c>
      <c r="N260" s="34"/>
    </row>
    <row r="261" spans="2:14" ht="17.399999999999999" x14ac:dyDescent="0.45">
      <c r="B261" s="35"/>
      <c r="C261" s="19"/>
      <c r="D261" s="24"/>
      <c r="E261" s="27"/>
      <c r="F261" s="27"/>
      <c r="G261" s="24"/>
      <c r="I261" s="26">
        <v>1</v>
      </c>
      <c r="J261" s="22"/>
      <c r="K261" s="33">
        <v>45824</v>
      </c>
      <c r="L261" s="33">
        <v>45824</v>
      </c>
      <c r="M261" s="69" t="s">
        <v>146</v>
      </c>
      <c r="N261" s="34"/>
    </row>
    <row r="262" spans="2:14" ht="17.399999999999999" x14ac:dyDescent="0.45">
      <c r="B262" s="35"/>
      <c r="C262" s="19"/>
      <c r="D262" s="24"/>
      <c r="E262" s="24"/>
      <c r="F262" s="24"/>
      <c r="G262" s="24"/>
      <c r="I262" s="26">
        <v>1</v>
      </c>
      <c r="J262" s="22"/>
      <c r="K262" s="33">
        <v>45895</v>
      </c>
      <c r="L262" s="33">
        <v>45895</v>
      </c>
      <c r="M262" s="70" t="s">
        <v>195</v>
      </c>
      <c r="N262" s="34"/>
    </row>
    <row r="263" spans="2:14" ht="17.399999999999999" x14ac:dyDescent="0.45">
      <c r="B263" s="35"/>
      <c r="C263" s="19"/>
      <c r="D263" s="24"/>
      <c r="E263" s="24"/>
      <c r="F263" s="24"/>
      <c r="G263" s="24"/>
      <c r="I263" s="26"/>
      <c r="J263" s="22"/>
      <c r="K263" s="34"/>
      <c r="L263" s="34"/>
      <c r="M263" s="34"/>
      <c r="N263" s="34"/>
    </row>
    <row r="264" spans="2:14" ht="17.399999999999999" x14ac:dyDescent="0.45">
      <c r="B264" s="35"/>
      <c r="C264" s="19"/>
      <c r="D264" s="24"/>
      <c r="E264" s="24"/>
      <c r="F264" s="24"/>
      <c r="G264" s="24"/>
      <c r="I264" s="26"/>
      <c r="J264" s="22"/>
      <c r="K264" s="34"/>
      <c r="L264" s="34"/>
      <c r="M264" s="34"/>
      <c r="N264" s="34"/>
    </row>
    <row r="265" spans="2:14" ht="17.399999999999999" x14ac:dyDescent="0.45">
      <c r="B265" s="35"/>
      <c r="C265" s="19"/>
      <c r="D265" s="24"/>
      <c r="E265" s="24"/>
      <c r="F265" s="24"/>
      <c r="G265" s="24"/>
      <c r="I265" s="26"/>
      <c r="J265" s="22"/>
      <c r="K265" s="34"/>
      <c r="L265" s="34"/>
      <c r="M265" s="34"/>
      <c r="N265" s="34"/>
    </row>
    <row r="266" spans="2:14" ht="17.399999999999999" x14ac:dyDescent="0.45">
      <c r="B266" s="35"/>
      <c r="C266" s="19"/>
      <c r="D266" s="24"/>
      <c r="E266" s="24"/>
      <c r="F266" s="24"/>
      <c r="G266" s="24"/>
      <c r="I266" s="26"/>
      <c r="J266" s="22"/>
      <c r="K266" s="34"/>
      <c r="L266" s="34"/>
      <c r="M266" s="34"/>
      <c r="N266" s="34"/>
    </row>
    <row r="267" spans="2:14" ht="17.399999999999999" x14ac:dyDescent="0.45">
      <c r="B267" s="35"/>
      <c r="C267" s="19"/>
      <c r="D267" s="24"/>
      <c r="E267" s="24"/>
      <c r="F267" s="24"/>
      <c r="G267" s="24"/>
      <c r="I267" s="26"/>
      <c r="J267" s="22"/>
      <c r="K267" s="34"/>
      <c r="L267" s="34"/>
      <c r="M267" s="34"/>
      <c r="N267" s="34"/>
    </row>
    <row r="268" spans="2:14" ht="17.399999999999999" x14ac:dyDescent="0.45">
      <c r="B268" s="35"/>
      <c r="C268" s="19"/>
      <c r="D268" s="24"/>
      <c r="E268" s="24"/>
      <c r="F268" s="24"/>
      <c r="G268" s="24"/>
      <c r="I268" s="26"/>
      <c r="J268" s="22"/>
      <c r="K268" s="34"/>
      <c r="L268" s="34"/>
      <c r="M268" s="34"/>
      <c r="N268" s="34"/>
    </row>
    <row r="269" spans="2:14" ht="18" thickBot="1" x14ac:dyDescent="0.5">
      <c r="B269" s="35"/>
      <c r="C269" s="19"/>
      <c r="D269" s="24"/>
      <c r="E269" s="24"/>
      <c r="F269" s="24"/>
      <c r="G269" s="24"/>
      <c r="I269" s="28"/>
      <c r="J269" s="22"/>
      <c r="K269" s="38"/>
      <c r="L269" s="38"/>
      <c r="M269" s="38"/>
      <c r="N269" s="38"/>
    </row>
    <row r="270" spans="2:14" ht="21.6" thickBot="1" x14ac:dyDescent="0.55000000000000004">
      <c r="B270" s="35"/>
      <c r="C270" s="19"/>
      <c r="D270" s="24"/>
      <c r="E270" s="36"/>
      <c r="F270" s="36"/>
      <c r="G270" s="36"/>
      <c r="I270" s="15">
        <f>SUM(I258:I269)</f>
        <v>6</v>
      </c>
      <c r="J270" s="93" t="str">
        <f>IF(I270&gt;=6,"YA NO PUEDE SOLICITAR DIAS ADMINISTRATIVOS","PUEDE SOLICITAR DIAS ADMINISTRATIVOS")</f>
        <v>YA NO PUEDE SOLICITAR DIAS ADMINISTRATIVOS</v>
      </c>
      <c r="K270" s="94"/>
      <c r="L270" s="94"/>
      <c r="M270" s="94"/>
      <c r="N270" s="95"/>
    </row>
    <row r="271" spans="2:14" ht="21.6" thickBot="1" x14ac:dyDescent="0.55000000000000004">
      <c r="B271" s="35"/>
      <c r="C271" s="19"/>
      <c r="D271" s="24"/>
      <c r="E271" s="36"/>
      <c r="F271" s="36"/>
      <c r="G271" s="36"/>
      <c r="I271" s="17">
        <f>6-I270</f>
        <v>0</v>
      </c>
      <c r="J271" s="93" t="str">
        <f>IF(I270&gt;6,"EXISTE UN ERROR","OK")</f>
        <v>OK</v>
      </c>
      <c r="K271" s="94"/>
      <c r="L271" s="94"/>
      <c r="M271" s="94"/>
      <c r="N271" s="95"/>
    </row>
    <row r="272" spans="2:14" ht="18" thickBot="1" x14ac:dyDescent="0.5">
      <c r="B272" s="35"/>
      <c r="C272" s="19"/>
      <c r="D272" s="24"/>
      <c r="E272" s="36"/>
      <c r="F272" s="36"/>
      <c r="G272" s="36"/>
      <c r="I272" s="1"/>
    </row>
    <row r="273" spans="2:14" ht="19.8" thickBot="1" x14ac:dyDescent="0.5">
      <c r="B273" s="35"/>
      <c r="C273" s="19"/>
      <c r="D273" s="24"/>
      <c r="E273" s="36"/>
      <c r="F273" s="36"/>
      <c r="G273" s="36"/>
      <c r="I273" s="12" t="s">
        <v>3</v>
      </c>
      <c r="J273" s="13"/>
      <c r="K273" s="13" t="s">
        <v>5</v>
      </c>
      <c r="L273" s="13" t="s">
        <v>6</v>
      </c>
      <c r="M273" s="13" t="s">
        <v>7</v>
      </c>
      <c r="N273" s="14" t="s">
        <v>8</v>
      </c>
    </row>
    <row r="274" spans="2:14" ht="17.399999999999999" x14ac:dyDescent="0.45">
      <c r="B274" s="35"/>
      <c r="C274" s="19"/>
      <c r="D274" s="24"/>
      <c r="E274" s="36"/>
      <c r="F274" s="36"/>
      <c r="G274" s="36"/>
      <c r="I274" s="21"/>
      <c r="J274" s="30"/>
      <c r="K274" s="30"/>
      <c r="L274" s="30"/>
      <c r="M274" s="30"/>
      <c r="N274" s="30"/>
    </row>
    <row r="275" spans="2:14" ht="17.399999999999999" x14ac:dyDescent="0.45">
      <c r="B275" s="35"/>
      <c r="C275" s="19"/>
      <c r="D275" s="24"/>
      <c r="E275" s="36"/>
      <c r="F275" s="36"/>
      <c r="G275" s="36"/>
      <c r="I275" s="26"/>
      <c r="J275" s="30"/>
      <c r="K275" s="36"/>
      <c r="L275" s="36"/>
      <c r="M275" s="36"/>
      <c r="N275" s="36"/>
    </row>
    <row r="276" spans="2:14" ht="17.399999999999999" x14ac:dyDescent="0.45">
      <c r="B276" s="35"/>
      <c r="C276" s="19"/>
      <c r="D276" s="24"/>
      <c r="E276" s="36"/>
      <c r="F276" s="36"/>
      <c r="G276" s="36"/>
      <c r="I276" s="26"/>
      <c r="J276" s="30"/>
      <c r="K276" s="36"/>
      <c r="L276" s="36"/>
      <c r="M276" s="36"/>
      <c r="N276" s="36"/>
    </row>
    <row r="277" spans="2:14" ht="17.399999999999999" x14ac:dyDescent="0.45">
      <c r="B277" s="35"/>
      <c r="C277" s="19"/>
      <c r="D277" s="24"/>
      <c r="E277" s="36"/>
      <c r="F277" s="36"/>
      <c r="G277" s="36"/>
      <c r="I277" s="26"/>
      <c r="J277" s="30"/>
      <c r="K277" s="36"/>
      <c r="L277" s="36"/>
      <c r="M277" s="36"/>
      <c r="N277" s="36"/>
    </row>
    <row r="278" spans="2:14" ht="18" thickBot="1" x14ac:dyDescent="0.5">
      <c r="B278" s="35"/>
      <c r="C278" s="19"/>
      <c r="D278" s="24"/>
      <c r="E278" s="36"/>
      <c r="F278" s="36"/>
      <c r="G278" s="36"/>
      <c r="I278" s="26"/>
      <c r="J278" s="30"/>
      <c r="K278" s="36"/>
      <c r="L278" s="36"/>
      <c r="M278" s="36"/>
      <c r="N278" s="36"/>
    </row>
    <row r="279" spans="2:14" ht="21.6" thickBot="1" x14ac:dyDescent="0.55000000000000004">
      <c r="B279" s="35"/>
      <c r="C279" s="19"/>
      <c r="D279" s="24"/>
      <c r="E279" s="36"/>
      <c r="F279" s="36"/>
      <c r="G279" s="36"/>
      <c r="I279" s="15">
        <f>SUM(I274:I278)</f>
        <v>0</v>
      </c>
      <c r="J279" s="93" t="str">
        <f>IF(I279&gt;=5,"YA NO PUEDE SOLICITAR DIAS CAPACITACION","PUEDE SOLICITAR DIAS CAPACITACION")</f>
        <v>PUEDE SOLICITAR DIAS CAPACITACION</v>
      </c>
      <c r="K279" s="94"/>
      <c r="L279" s="94"/>
      <c r="M279" s="94"/>
      <c r="N279" s="95"/>
    </row>
    <row r="280" spans="2:14" ht="21.6" thickBot="1" x14ac:dyDescent="0.55000000000000004">
      <c r="B280" s="35"/>
      <c r="C280" s="19"/>
      <c r="D280" s="24"/>
      <c r="E280" s="36"/>
      <c r="F280" s="36"/>
      <c r="G280" s="36"/>
      <c r="I280" s="17">
        <f>5-I279</f>
        <v>5</v>
      </c>
      <c r="J280" s="93" t="str">
        <f>IF(I279&gt;5,"EXISTE UN ERROR","OK")</f>
        <v>OK</v>
      </c>
      <c r="K280" s="94"/>
      <c r="L280" s="94"/>
      <c r="M280" s="94"/>
      <c r="N280" s="95"/>
    </row>
    <row r="281" spans="2:14" ht="17.399999999999999" x14ac:dyDescent="0.45">
      <c r="B281" s="35"/>
      <c r="C281" s="19"/>
      <c r="D281" s="24"/>
      <c r="E281" s="36"/>
      <c r="F281" s="36"/>
      <c r="G281" s="36"/>
    </row>
    <row r="282" spans="2:14" ht="17.399999999999999" x14ac:dyDescent="0.45">
      <c r="B282" s="35"/>
      <c r="C282" s="19"/>
      <c r="D282" s="24"/>
      <c r="E282" s="36"/>
      <c r="F282" s="36"/>
      <c r="G282" s="36"/>
    </row>
    <row r="283" spans="2:14" ht="18" thickBot="1" x14ac:dyDescent="0.5">
      <c r="B283" s="35"/>
      <c r="C283" s="41"/>
      <c r="D283" s="42"/>
      <c r="E283" s="37"/>
      <c r="F283" s="37"/>
      <c r="G283" s="37"/>
    </row>
    <row r="284" spans="2:14" ht="21.6" thickBot="1" x14ac:dyDescent="0.55000000000000004">
      <c r="B284" s="8">
        <f>+E258-F258</f>
        <v>7</v>
      </c>
      <c r="C284" s="87" t="str">
        <f>IF(E258&lt;=F258,"YA NO TIENE FERIADOS","PUEDE SOLICITAR DIAS FERIADOS")</f>
        <v>PUEDE SOLICITAR DIAS FERIADOS</v>
      </c>
      <c r="D284" s="88"/>
      <c r="E284" s="88"/>
      <c r="F284" s="88"/>
      <c r="G284" s="89"/>
    </row>
    <row r="285" spans="2:14" ht="19.2" thickBot="1" x14ac:dyDescent="0.5">
      <c r="C285" s="90" t="str">
        <f>IF(F258&gt;E258,"EXISTE UN ERROR","OK")</f>
        <v>OK</v>
      </c>
      <c r="D285" s="91"/>
      <c r="E285" s="91"/>
      <c r="F285" s="91"/>
      <c r="G285" s="92"/>
    </row>
    <row r="290" spans="2:14" ht="19.2" thickBot="1" x14ac:dyDescent="0.5">
      <c r="B290" s="16" t="s">
        <v>31</v>
      </c>
      <c r="I290" s="16" t="s">
        <v>31</v>
      </c>
    </row>
    <row r="291" spans="2:14" ht="18.600000000000001" thickBot="1" x14ac:dyDescent="0.4">
      <c r="B291" s="5" t="s">
        <v>0</v>
      </c>
      <c r="C291" s="5" t="s">
        <v>1</v>
      </c>
      <c r="D291" s="5" t="s">
        <v>98</v>
      </c>
      <c r="E291" s="5" t="s">
        <v>12</v>
      </c>
      <c r="F291" s="6" t="s">
        <v>2</v>
      </c>
      <c r="G291" s="6" t="s">
        <v>7</v>
      </c>
      <c r="I291" s="2" t="s">
        <v>3</v>
      </c>
      <c r="J291" s="3" t="s">
        <v>4</v>
      </c>
      <c r="K291" s="3" t="s">
        <v>5</v>
      </c>
      <c r="L291" s="3" t="s">
        <v>6</v>
      </c>
      <c r="M291" s="3" t="s">
        <v>7</v>
      </c>
      <c r="N291" s="4" t="s">
        <v>8</v>
      </c>
    </row>
    <row r="292" spans="2:14" ht="17.399999999999999" x14ac:dyDescent="0.45">
      <c r="B292" s="9">
        <v>15</v>
      </c>
      <c r="C292" s="9">
        <v>15</v>
      </c>
      <c r="D292" s="9">
        <v>15</v>
      </c>
      <c r="E292" s="11">
        <f>+B292+C292+D292</f>
        <v>45</v>
      </c>
      <c r="F292" s="11">
        <f>SUM(B293:B317)+SUM(D293:D317)</f>
        <v>15</v>
      </c>
      <c r="G292" s="19"/>
      <c r="I292" s="21">
        <v>0.5</v>
      </c>
      <c r="J292" s="22" t="s">
        <v>10</v>
      </c>
      <c r="K292" s="31">
        <v>45680</v>
      </c>
      <c r="L292" s="31">
        <v>45680</v>
      </c>
      <c r="M292" s="70" t="s">
        <v>103</v>
      </c>
      <c r="N292" s="32"/>
    </row>
    <row r="293" spans="2:14" ht="17.399999999999999" x14ac:dyDescent="0.45">
      <c r="B293" s="35">
        <v>10</v>
      </c>
      <c r="C293" s="19"/>
      <c r="D293" s="24"/>
      <c r="E293" s="27">
        <v>45985</v>
      </c>
      <c r="F293" s="27">
        <v>45996</v>
      </c>
      <c r="G293" s="24"/>
      <c r="I293" s="26">
        <v>1</v>
      </c>
      <c r="J293" s="22"/>
      <c r="K293" s="33">
        <v>45714</v>
      </c>
      <c r="L293" s="33">
        <v>45714</v>
      </c>
      <c r="M293" s="69" t="s">
        <v>116</v>
      </c>
      <c r="N293" s="34"/>
    </row>
    <row r="294" spans="2:14" ht="17.399999999999999" x14ac:dyDescent="0.45">
      <c r="B294" s="35">
        <v>5</v>
      </c>
      <c r="C294" s="19"/>
      <c r="D294" s="24"/>
      <c r="E294" s="27">
        <v>46006</v>
      </c>
      <c r="F294" s="27">
        <v>46010</v>
      </c>
      <c r="G294" s="24"/>
      <c r="I294" s="26">
        <v>1</v>
      </c>
      <c r="J294" s="22"/>
      <c r="K294" s="33">
        <v>45779</v>
      </c>
      <c r="L294" s="33">
        <v>45779</v>
      </c>
      <c r="M294" s="70" t="s">
        <v>135</v>
      </c>
      <c r="N294" s="34"/>
    </row>
    <row r="295" spans="2:14" ht="17.399999999999999" x14ac:dyDescent="0.45">
      <c r="B295" s="35"/>
      <c r="C295" s="19"/>
      <c r="D295" s="24"/>
      <c r="E295" s="24"/>
      <c r="F295" s="24"/>
      <c r="G295" s="24"/>
      <c r="I295" s="26">
        <v>1</v>
      </c>
      <c r="J295" s="22"/>
      <c r="K295" s="33">
        <v>45838</v>
      </c>
      <c r="L295" s="33">
        <v>45838</v>
      </c>
      <c r="M295" s="69" t="s">
        <v>156</v>
      </c>
      <c r="N295" s="34"/>
    </row>
    <row r="296" spans="2:14" ht="17.399999999999999" x14ac:dyDescent="0.45">
      <c r="B296" s="35"/>
      <c r="C296" s="19"/>
      <c r="D296" s="24"/>
      <c r="E296" s="24"/>
      <c r="F296" s="24"/>
      <c r="G296" s="24"/>
      <c r="I296" s="26">
        <v>1</v>
      </c>
      <c r="J296" s="22"/>
      <c r="K296" s="33">
        <v>45895</v>
      </c>
      <c r="L296" s="33">
        <v>45895</v>
      </c>
      <c r="M296" s="69" t="s">
        <v>183</v>
      </c>
      <c r="N296" s="34"/>
    </row>
    <row r="297" spans="2:14" ht="17.399999999999999" x14ac:dyDescent="0.45">
      <c r="B297" s="35"/>
      <c r="C297" s="19"/>
      <c r="D297" s="24"/>
      <c r="E297" s="24"/>
      <c r="F297" s="24"/>
      <c r="G297" s="24"/>
      <c r="I297" s="26">
        <v>1</v>
      </c>
      <c r="J297" s="22"/>
      <c r="K297" s="33">
        <v>45939</v>
      </c>
      <c r="L297" s="33">
        <v>45939</v>
      </c>
      <c r="M297" s="69" t="s">
        <v>223</v>
      </c>
      <c r="N297" s="34"/>
    </row>
    <row r="298" spans="2:14" ht="17.399999999999999" x14ac:dyDescent="0.45">
      <c r="B298" s="35"/>
      <c r="C298" s="19"/>
      <c r="D298" s="24"/>
      <c r="E298" s="24"/>
      <c r="F298" s="24"/>
      <c r="G298" s="24"/>
      <c r="I298" s="26"/>
      <c r="J298" s="22"/>
      <c r="K298" s="34"/>
      <c r="L298" s="34"/>
      <c r="M298" s="34"/>
      <c r="N298" s="34"/>
    </row>
    <row r="299" spans="2:14" ht="17.399999999999999" x14ac:dyDescent="0.45">
      <c r="B299" s="35"/>
      <c r="C299" s="19"/>
      <c r="D299" s="24"/>
      <c r="E299" s="24"/>
      <c r="F299" s="24"/>
      <c r="G299" s="24"/>
      <c r="I299" s="26"/>
      <c r="J299" s="22"/>
      <c r="K299" s="34"/>
      <c r="L299" s="34"/>
      <c r="M299" s="34"/>
      <c r="N299" s="34"/>
    </row>
    <row r="300" spans="2:14" ht="17.399999999999999" x14ac:dyDescent="0.45">
      <c r="B300" s="35"/>
      <c r="C300" s="19"/>
      <c r="D300" s="24"/>
      <c r="E300" s="24"/>
      <c r="F300" s="24"/>
      <c r="G300" s="24"/>
      <c r="I300" s="26"/>
      <c r="J300" s="22"/>
      <c r="K300" s="34"/>
      <c r="L300" s="34"/>
      <c r="M300" s="34"/>
      <c r="N300" s="34"/>
    </row>
    <row r="301" spans="2:14" ht="17.399999999999999" x14ac:dyDescent="0.45">
      <c r="B301" s="35"/>
      <c r="C301" s="19"/>
      <c r="D301" s="24"/>
      <c r="E301" s="24"/>
      <c r="F301" s="24"/>
      <c r="G301" s="24"/>
      <c r="I301" s="26"/>
      <c r="J301" s="22"/>
      <c r="K301" s="34"/>
      <c r="L301" s="34"/>
      <c r="M301" s="34"/>
      <c r="N301" s="34"/>
    </row>
    <row r="302" spans="2:14" ht="17.399999999999999" x14ac:dyDescent="0.45">
      <c r="B302" s="35"/>
      <c r="C302" s="19"/>
      <c r="D302" s="24"/>
      <c r="E302" s="24"/>
      <c r="F302" s="24"/>
      <c r="G302" s="24"/>
      <c r="I302" s="26"/>
      <c r="J302" s="22"/>
      <c r="K302" s="34"/>
      <c r="L302" s="34"/>
      <c r="M302" s="34"/>
      <c r="N302" s="34"/>
    </row>
    <row r="303" spans="2:14" ht="18" thickBot="1" x14ac:dyDescent="0.5">
      <c r="B303" s="35"/>
      <c r="C303" s="19"/>
      <c r="D303" s="24"/>
      <c r="E303" s="24"/>
      <c r="F303" s="24"/>
      <c r="G303" s="24"/>
      <c r="I303" s="28"/>
      <c r="J303" s="22"/>
      <c r="K303" s="38"/>
      <c r="L303" s="38"/>
      <c r="M303" s="38"/>
      <c r="N303" s="38"/>
    </row>
    <row r="304" spans="2:14" ht="21.6" thickBot="1" x14ac:dyDescent="0.55000000000000004">
      <c r="B304" s="35"/>
      <c r="C304" s="19"/>
      <c r="D304" s="24"/>
      <c r="E304" s="36"/>
      <c r="F304" s="36"/>
      <c r="G304" s="36"/>
      <c r="I304" s="15">
        <f>SUM(I292:I303)</f>
        <v>5.5</v>
      </c>
      <c r="J304" s="93" t="str">
        <f>IF(I304&gt;=6,"YA NO PUEDE SOLICITAR DIAS ADMINISTRATIVOS","PUEDE SOLICITAR DIAS ADMINISTRATIVOS")</f>
        <v>PUEDE SOLICITAR DIAS ADMINISTRATIVOS</v>
      </c>
      <c r="K304" s="94"/>
      <c r="L304" s="94"/>
      <c r="M304" s="94"/>
      <c r="N304" s="95"/>
    </row>
    <row r="305" spans="2:14" ht="21.6" thickBot="1" x14ac:dyDescent="0.55000000000000004">
      <c r="B305" s="35"/>
      <c r="C305" s="19"/>
      <c r="D305" s="24"/>
      <c r="E305" s="36"/>
      <c r="F305" s="36"/>
      <c r="G305" s="36"/>
      <c r="I305" s="17">
        <f>6-I304</f>
        <v>0.5</v>
      </c>
      <c r="J305" s="93" t="str">
        <f>IF(I304&gt;6,"EXISTE UN ERROR","OK")</f>
        <v>OK</v>
      </c>
      <c r="K305" s="94"/>
      <c r="L305" s="94"/>
      <c r="M305" s="94"/>
      <c r="N305" s="95"/>
    </row>
    <row r="306" spans="2:14" ht="18" thickBot="1" x14ac:dyDescent="0.5">
      <c r="B306" s="35"/>
      <c r="C306" s="19"/>
      <c r="D306" s="24"/>
      <c r="E306" s="36"/>
      <c r="F306" s="36"/>
      <c r="G306" s="36"/>
      <c r="I306" s="1"/>
    </row>
    <row r="307" spans="2:14" ht="19.8" thickBot="1" x14ac:dyDescent="0.5">
      <c r="B307" s="35"/>
      <c r="C307" s="19"/>
      <c r="D307" s="24"/>
      <c r="E307" s="36"/>
      <c r="F307" s="36"/>
      <c r="G307" s="36"/>
      <c r="I307" s="12" t="s">
        <v>3</v>
      </c>
      <c r="J307" s="13"/>
      <c r="K307" s="13" t="s">
        <v>5</v>
      </c>
      <c r="L307" s="13" t="s">
        <v>6</v>
      </c>
      <c r="M307" s="13" t="s">
        <v>7</v>
      </c>
      <c r="N307" s="14" t="s">
        <v>8</v>
      </c>
    </row>
    <row r="308" spans="2:14" ht="17.399999999999999" x14ac:dyDescent="0.45">
      <c r="B308" s="35"/>
      <c r="C308" s="19"/>
      <c r="D308" s="24"/>
      <c r="E308" s="36"/>
      <c r="F308" s="36"/>
      <c r="G308" s="36"/>
      <c r="I308" s="21"/>
      <c r="J308" s="30"/>
      <c r="K308" s="31"/>
      <c r="L308" s="31"/>
      <c r="M308" s="32"/>
      <c r="N308" s="32"/>
    </row>
    <row r="309" spans="2:14" ht="17.399999999999999" x14ac:dyDescent="0.45">
      <c r="B309" s="35"/>
      <c r="C309" s="19"/>
      <c r="D309" s="24"/>
      <c r="E309" s="36"/>
      <c r="F309" s="36"/>
      <c r="G309" s="36"/>
      <c r="I309" s="26"/>
      <c r="J309" s="30"/>
      <c r="K309" s="34"/>
      <c r="L309" s="34"/>
      <c r="M309" s="34"/>
      <c r="N309" s="34"/>
    </row>
    <row r="310" spans="2:14" ht="17.399999999999999" x14ac:dyDescent="0.45">
      <c r="B310" s="35"/>
      <c r="C310" s="19"/>
      <c r="D310" s="24"/>
      <c r="E310" s="36"/>
      <c r="F310" s="36"/>
      <c r="G310" s="36"/>
      <c r="I310" s="26"/>
      <c r="J310" s="30"/>
      <c r="K310" s="34"/>
      <c r="L310" s="34"/>
      <c r="M310" s="34"/>
      <c r="N310" s="34"/>
    </row>
    <row r="311" spans="2:14" ht="17.399999999999999" x14ac:dyDescent="0.45">
      <c r="B311" s="35"/>
      <c r="C311" s="19"/>
      <c r="D311" s="24"/>
      <c r="E311" s="36"/>
      <c r="F311" s="36"/>
      <c r="G311" s="36"/>
      <c r="I311" s="26"/>
      <c r="J311" s="30"/>
      <c r="K311" s="34"/>
      <c r="L311" s="34"/>
      <c r="M311" s="34"/>
      <c r="N311" s="34"/>
    </row>
    <row r="312" spans="2:14" ht="18" thickBot="1" x14ac:dyDescent="0.5">
      <c r="B312" s="35"/>
      <c r="C312" s="19"/>
      <c r="D312" s="24"/>
      <c r="E312" s="36"/>
      <c r="F312" s="36"/>
      <c r="G312" s="36"/>
      <c r="I312" s="26"/>
      <c r="J312" s="30"/>
      <c r="K312" s="34"/>
      <c r="L312" s="34"/>
      <c r="M312" s="34"/>
      <c r="N312" s="34"/>
    </row>
    <row r="313" spans="2:14" ht="21.6" thickBot="1" x14ac:dyDescent="0.55000000000000004">
      <c r="B313" s="35"/>
      <c r="C313" s="19"/>
      <c r="D313" s="24"/>
      <c r="E313" s="36"/>
      <c r="F313" s="36"/>
      <c r="G313" s="36"/>
      <c r="I313" s="15">
        <f>SUM(I308:I312)</f>
        <v>0</v>
      </c>
      <c r="J313" s="93" t="str">
        <f>IF(I313&gt;=5,"YA NO PUEDE SOLICITAR DIAS CAPACITACION","PUEDE SOLICITAR DIAS CAPACITACION")</f>
        <v>PUEDE SOLICITAR DIAS CAPACITACION</v>
      </c>
      <c r="K313" s="94"/>
      <c r="L313" s="94"/>
      <c r="M313" s="94"/>
      <c r="N313" s="95"/>
    </row>
    <row r="314" spans="2:14" ht="21.6" thickBot="1" x14ac:dyDescent="0.55000000000000004">
      <c r="B314" s="35"/>
      <c r="C314" s="19"/>
      <c r="D314" s="24"/>
      <c r="E314" s="36"/>
      <c r="F314" s="36"/>
      <c r="G314" s="36"/>
      <c r="I314" s="17">
        <f>5-I313</f>
        <v>5</v>
      </c>
      <c r="J314" s="93" t="str">
        <f>IF(I313&gt;5,"EXISTE UN ERROR","OK")</f>
        <v>OK</v>
      </c>
      <c r="K314" s="94"/>
      <c r="L314" s="94"/>
      <c r="M314" s="94"/>
      <c r="N314" s="95"/>
    </row>
    <row r="315" spans="2:14" ht="17.399999999999999" x14ac:dyDescent="0.45">
      <c r="B315" s="35"/>
      <c r="C315" s="19"/>
      <c r="D315" s="24"/>
      <c r="E315" s="36"/>
      <c r="F315" s="36"/>
      <c r="G315" s="36"/>
    </row>
    <row r="316" spans="2:14" ht="17.399999999999999" x14ac:dyDescent="0.45">
      <c r="B316" s="35"/>
      <c r="C316" s="19"/>
      <c r="D316" s="24"/>
      <c r="E316" s="36"/>
      <c r="F316" s="36"/>
      <c r="G316" s="36"/>
    </row>
    <row r="317" spans="2:14" ht="18" thickBot="1" x14ac:dyDescent="0.5">
      <c r="B317" s="35"/>
      <c r="C317" s="41"/>
      <c r="D317" s="42"/>
      <c r="E317" s="37"/>
      <c r="F317" s="37"/>
      <c r="G317" s="37"/>
    </row>
    <row r="318" spans="2:14" ht="21.6" thickBot="1" x14ac:dyDescent="0.55000000000000004">
      <c r="B318" s="8">
        <f>+E292-F292</f>
        <v>30</v>
      </c>
      <c r="C318" s="87" t="str">
        <f>IF(E292&lt;=F292,"YA NO TIENE FERIADOS","PUEDE SOLICITAR DIAS FERIADOS")</f>
        <v>PUEDE SOLICITAR DIAS FERIADOS</v>
      </c>
      <c r="D318" s="88"/>
      <c r="E318" s="88"/>
      <c r="F318" s="88"/>
      <c r="G318" s="89"/>
    </row>
    <row r="319" spans="2:14" ht="19.2" thickBot="1" x14ac:dyDescent="0.5">
      <c r="C319" s="90" t="str">
        <f>IF(F292&gt;E292,"EXISTE UN ERROR","OK")</f>
        <v>OK</v>
      </c>
      <c r="D319" s="91"/>
      <c r="E319" s="91"/>
      <c r="F319" s="91"/>
      <c r="G319" s="92"/>
    </row>
    <row r="322" spans="2:14" ht="19.2" thickBot="1" x14ac:dyDescent="0.5">
      <c r="B322" s="16" t="s">
        <v>32</v>
      </c>
      <c r="I322" s="16" t="s">
        <v>32</v>
      </c>
    </row>
    <row r="323" spans="2:14" ht="18.600000000000001" thickBot="1" x14ac:dyDescent="0.4">
      <c r="B323" s="5" t="s">
        <v>0</v>
      </c>
      <c r="C323" s="5" t="s">
        <v>1</v>
      </c>
      <c r="D323" s="5" t="s">
        <v>98</v>
      </c>
      <c r="E323" s="5" t="s">
        <v>12</v>
      </c>
      <c r="F323" s="6" t="s">
        <v>2</v>
      </c>
      <c r="G323" s="6" t="s">
        <v>7</v>
      </c>
      <c r="I323" s="2" t="s">
        <v>3</v>
      </c>
      <c r="J323" s="3" t="s">
        <v>4</v>
      </c>
      <c r="K323" s="3" t="s">
        <v>5</v>
      </c>
      <c r="L323" s="3" t="s">
        <v>6</v>
      </c>
      <c r="M323" s="3" t="s">
        <v>7</v>
      </c>
      <c r="N323" s="4" t="s">
        <v>8</v>
      </c>
    </row>
    <row r="324" spans="2:14" ht="17.399999999999999" x14ac:dyDescent="0.45">
      <c r="B324" s="9">
        <v>15</v>
      </c>
      <c r="C324" s="9">
        <v>5</v>
      </c>
      <c r="D324" s="9">
        <v>0</v>
      </c>
      <c r="E324" s="11">
        <f>+B324+C324+D324</f>
        <v>20</v>
      </c>
      <c r="F324" s="11">
        <f>SUM(B325:B349)+SUM(D325:D349)</f>
        <v>15</v>
      </c>
      <c r="G324" s="19"/>
      <c r="I324" s="21">
        <v>1</v>
      </c>
      <c r="J324" s="22"/>
      <c r="K324" s="31">
        <v>45779</v>
      </c>
      <c r="L324" s="31">
        <v>45779</v>
      </c>
      <c r="M324" s="70" t="s">
        <v>135</v>
      </c>
      <c r="N324" s="32"/>
    </row>
    <row r="325" spans="2:14" ht="17.399999999999999" x14ac:dyDescent="0.45">
      <c r="B325" s="35">
        <v>15</v>
      </c>
      <c r="C325" s="19"/>
      <c r="D325" s="24"/>
      <c r="E325" s="27">
        <v>45705</v>
      </c>
      <c r="F325" s="27">
        <v>45723</v>
      </c>
      <c r="G325" s="69" t="s">
        <v>120</v>
      </c>
      <c r="I325" s="26">
        <v>1</v>
      </c>
      <c r="J325" s="22"/>
      <c r="K325" s="31">
        <v>45916</v>
      </c>
      <c r="L325" s="31">
        <v>45916</v>
      </c>
      <c r="M325" s="69" t="s">
        <v>196</v>
      </c>
      <c r="N325" s="34"/>
    </row>
    <row r="326" spans="2:14" ht="17.399999999999999" x14ac:dyDescent="0.45">
      <c r="B326" s="35"/>
      <c r="C326" s="19"/>
      <c r="D326" s="24"/>
      <c r="E326" s="27"/>
      <c r="F326" s="27"/>
      <c r="G326" s="24"/>
      <c r="I326" s="26">
        <v>0.5</v>
      </c>
      <c r="J326" s="22" t="s">
        <v>9</v>
      </c>
      <c r="K326" s="33">
        <v>45917</v>
      </c>
      <c r="L326" s="33">
        <v>45917</v>
      </c>
      <c r="M326" s="69" t="s">
        <v>196</v>
      </c>
      <c r="N326" s="34"/>
    </row>
    <row r="327" spans="2:14" ht="17.399999999999999" x14ac:dyDescent="0.45">
      <c r="B327" s="35"/>
      <c r="C327" s="19"/>
      <c r="D327" s="24"/>
      <c r="E327" s="24"/>
      <c r="F327" s="24"/>
      <c r="G327" s="24"/>
      <c r="I327" s="26">
        <v>1</v>
      </c>
      <c r="J327" s="22"/>
      <c r="K327" s="33">
        <v>45960</v>
      </c>
      <c r="L327" s="33">
        <v>45960</v>
      </c>
      <c r="M327" s="69" t="s">
        <v>231</v>
      </c>
      <c r="N327" s="34"/>
    </row>
    <row r="328" spans="2:14" ht="17.399999999999999" x14ac:dyDescent="0.45">
      <c r="B328" s="35"/>
      <c r="C328" s="19"/>
      <c r="D328" s="24"/>
      <c r="E328" s="24"/>
      <c r="F328" s="24"/>
      <c r="G328" s="24"/>
      <c r="I328" s="26">
        <v>1</v>
      </c>
      <c r="J328" s="22"/>
      <c r="K328" s="33">
        <v>45659</v>
      </c>
      <c r="L328" s="33">
        <v>45659</v>
      </c>
      <c r="M328" s="24"/>
      <c r="N328" s="34"/>
    </row>
    <row r="329" spans="2:14" ht="17.399999999999999" x14ac:dyDescent="0.45">
      <c r="B329" s="35"/>
      <c r="C329" s="19"/>
      <c r="D329" s="24"/>
      <c r="E329" s="24"/>
      <c r="F329" s="24"/>
      <c r="G329" s="24"/>
      <c r="I329" s="26">
        <v>1</v>
      </c>
      <c r="J329" s="22"/>
      <c r="K329" s="33">
        <v>46017</v>
      </c>
      <c r="L329" s="33">
        <v>46017</v>
      </c>
      <c r="M329" s="24"/>
      <c r="N329" s="34"/>
    </row>
    <row r="330" spans="2:14" ht="17.399999999999999" x14ac:dyDescent="0.45">
      <c r="B330" s="35"/>
      <c r="C330" s="19"/>
      <c r="D330" s="24"/>
      <c r="E330" s="24"/>
      <c r="F330" s="24"/>
      <c r="G330" s="24"/>
      <c r="I330" s="26">
        <v>0.5</v>
      </c>
      <c r="J330" s="22" t="s">
        <v>9</v>
      </c>
      <c r="K330" s="33">
        <v>45988</v>
      </c>
      <c r="L330" s="33">
        <v>45988</v>
      </c>
      <c r="M330" s="34"/>
      <c r="N330" s="34"/>
    </row>
    <row r="331" spans="2:14" ht="17.399999999999999" x14ac:dyDescent="0.45">
      <c r="B331" s="35"/>
      <c r="C331" s="19"/>
      <c r="D331" s="24"/>
      <c r="E331" s="24"/>
      <c r="F331" s="24"/>
      <c r="G331" s="24"/>
      <c r="I331" s="26"/>
      <c r="J331" s="22"/>
      <c r="K331" s="34"/>
      <c r="L331" s="34"/>
      <c r="M331" s="34"/>
      <c r="N331" s="34"/>
    </row>
    <row r="332" spans="2:14" ht="17.399999999999999" x14ac:dyDescent="0.45">
      <c r="B332" s="35"/>
      <c r="C332" s="19"/>
      <c r="D332" s="24"/>
      <c r="E332" s="24"/>
      <c r="F332" s="24"/>
      <c r="G332" s="24"/>
      <c r="I332" s="26"/>
      <c r="J332" s="22"/>
      <c r="K332" s="34"/>
      <c r="L332" s="34"/>
      <c r="M332" s="34"/>
      <c r="N332" s="34"/>
    </row>
    <row r="333" spans="2:14" ht="17.399999999999999" x14ac:dyDescent="0.45">
      <c r="B333" s="35"/>
      <c r="C333" s="19"/>
      <c r="D333" s="24"/>
      <c r="E333" s="24"/>
      <c r="F333" s="24"/>
      <c r="G333" s="24"/>
      <c r="I333" s="26"/>
      <c r="J333" s="22"/>
      <c r="K333" s="34"/>
      <c r="L333" s="34"/>
      <c r="M333" s="34"/>
      <c r="N333" s="34"/>
    </row>
    <row r="334" spans="2:14" ht="17.399999999999999" x14ac:dyDescent="0.45">
      <c r="B334" s="35"/>
      <c r="C334" s="19"/>
      <c r="D334" s="24"/>
      <c r="E334" s="24"/>
      <c r="F334" s="24"/>
      <c r="G334" s="24"/>
      <c r="I334" s="26"/>
      <c r="J334" s="22"/>
      <c r="K334" s="34"/>
      <c r="L334" s="34"/>
      <c r="M334" s="34"/>
      <c r="N334" s="34"/>
    </row>
    <row r="335" spans="2:14" ht="18" thickBot="1" x14ac:dyDescent="0.5">
      <c r="B335" s="35"/>
      <c r="C335" s="19"/>
      <c r="D335" s="24"/>
      <c r="E335" s="24"/>
      <c r="F335" s="24"/>
      <c r="G335" s="24"/>
      <c r="I335" s="28"/>
      <c r="J335" s="22"/>
      <c r="K335" s="38"/>
      <c r="L335" s="38"/>
      <c r="M335" s="38"/>
      <c r="N335" s="38"/>
    </row>
    <row r="336" spans="2:14" ht="21.6" thickBot="1" x14ac:dyDescent="0.55000000000000004">
      <c r="B336" s="35"/>
      <c r="C336" s="19"/>
      <c r="D336" s="24"/>
      <c r="E336" s="36"/>
      <c r="F336" s="36"/>
      <c r="G336" s="36"/>
      <c r="I336" s="15">
        <f>SUM(I324:I335)</f>
        <v>6</v>
      </c>
      <c r="J336" s="93" t="str">
        <f>IF(I336&gt;=6,"YA NO PUEDE SOLICITAR DIAS ADMINISTRATIVOS","PUEDE SOLICITAR DIAS ADMINISTRATIVOS")</f>
        <v>YA NO PUEDE SOLICITAR DIAS ADMINISTRATIVOS</v>
      </c>
      <c r="K336" s="94"/>
      <c r="L336" s="94"/>
      <c r="M336" s="94"/>
      <c r="N336" s="95"/>
    </row>
    <row r="337" spans="2:14" ht="21.6" thickBot="1" x14ac:dyDescent="0.55000000000000004">
      <c r="B337" s="35"/>
      <c r="C337" s="19"/>
      <c r="D337" s="24"/>
      <c r="E337" s="36"/>
      <c r="F337" s="36"/>
      <c r="G337" s="36"/>
      <c r="I337" s="17">
        <f>6-I336</f>
        <v>0</v>
      </c>
      <c r="J337" s="93" t="str">
        <f>IF(I336&gt;6,"EXISTE UN ERROR","OK")</f>
        <v>OK</v>
      </c>
      <c r="K337" s="94"/>
      <c r="L337" s="94"/>
      <c r="M337" s="94"/>
      <c r="N337" s="95"/>
    </row>
    <row r="338" spans="2:14" ht="18" thickBot="1" x14ac:dyDescent="0.5">
      <c r="B338" s="35"/>
      <c r="C338" s="19"/>
      <c r="D338" s="24"/>
      <c r="E338" s="36"/>
      <c r="F338" s="36"/>
      <c r="G338" s="36"/>
      <c r="I338" s="1"/>
    </row>
    <row r="339" spans="2:14" ht="19.8" thickBot="1" x14ac:dyDescent="0.5">
      <c r="B339" s="35"/>
      <c r="C339" s="19"/>
      <c r="D339" s="24"/>
      <c r="E339" s="36"/>
      <c r="F339" s="36"/>
      <c r="G339" s="36"/>
      <c r="I339" s="12" t="s">
        <v>3</v>
      </c>
      <c r="J339" s="13"/>
      <c r="K339" s="13" t="s">
        <v>5</v>
      </c>
      <c r="L339" s="13" t="s">
        <v>6</v>
      </c>
      <c r="M339" s="13" t="s">
        <v>7</v>
      </c>
      <c r="N339" s="14" t="s">
        <v>8</v>
      </c>
    </row>
    <row r="340" spans="2:14" ht="17.399999999999999" x14ac:dyDescent="0.45">
      <c r="B340" s="35"/>
      <c r="C340" s="19"/>
      <c r="D340" s="24"/>
      <c r="E340" s="36"/>
      <c r="F340" s="36"/>
      <c r="G340" s="36"/>
      <c r="I340" s="21"/>
      <c r="J340" s="30"/>
      <c r="K340" s="31"/>
      <c r="L340" s="31"/>
      <c r="M340" s="32"/>
      <c r="N340" s="32"/>
    </row>
    <row r="341" spans="2:14" ht="17.399999999999999" x14ac:dyDescent="0.45">
      <c r="B341" s="35"/>
      <c r="C341" s="19"/>
      <c r="D341" s="24"/>
      <c r="E341" s="36"/>
      <c r="F341" s="36"/>
      <c r="G341" s="36"/>
      <c r="I341" s="26"/>
      <c r="J341" s="30"/>
      <c r="K341" s="34"/>
      <c r="L341" s="34"/>
      <c r="M341" s="34"/>
      <c r="N341" s="34"/>
    </row>
    <row r="342" spans="2:14" ht="17.399999999999999" x14ac:dyDescent="0.45">
      <c r="B342" s="35"/>
      <c r="C342" s="19"/>
      <c r="D342" s="24"/>
      <c r="E342" s="36"/>
      <c r="F342" s="36"/>
      <c r="G342" s="36"/>
      <c r="I342" s="26"/>
      <c r="J342" s="30"/>
      <c r="K342" s="34"/>
      <c r="L342" s="34"/>
      <c r="M342" s="34"/>
      <c r="N342" s="34"/>
    </row>
    <row r="343" spans="2:14" ht="17.399999999999999" x14ac:dyDescent="0.45">
      <c r="B343" s="35"/>
      <c r="C343" s="19"/>
      <c r="D343" s="24"/>
      <c r="E343" s="36"/>
      <c r="F343" s="36"/>
      <c r="G343" s="36"/>
      <c r="I343" s="26"/>
      <c r="J343" s="30"/>
      <c r="K343" s="34"/>
      <c r="L343" s="34"/>
      <c r="M343" s="34"/>
      <c r="N343" s="34"/>
    </row>
    <row r="344" spans="2:14" ht="18" thickBot="1" x14ac:dyDescent="0.5">
      <c r="B344" s="35"/>
      <c r="C344" s="19"/>
      <c r="D344" s="24"/>
      <c r="E344" s="36"/>
      <c r="F344" s="36"/>
      <c r="G344" s="36"/>
      <c r="I344" s="26"/>
      <c r="J344" s="30"/>
      <c r="K344" s="34"/>
      <c r="L344" s="34"/>
      <c r="M344" s="34"/>
      <c r="N344" s="34"/>
    </row>
    <row r="345" spans="2:14" ht="21.6" thickBot="1" x14ac:dyDescent="0.55000000000000004">
      <c r="B345" s="35"/>
      <c r="C345" s="19"/>
      <c r="D345" s="24"/>
      <c r="E345" s="36"/>
      <c r="F345" s="36"/>
      <c r="G345" s="36"/>
      <c r="I345" s="15">
        <f>SUM(I340:I344)</f>
        <v>0</v>
      </c>
      <c r="J345" s="93" t="str">
        <f>IF(I345&gt;=5,"YA NO PUEDE SOLICITAR DIAS CAPACITACION","PUEDE SOLICITAR DIAS CAPACITACION")</f>
        <v>PUEDE SOLICITAR DIAS CAPACITACION</v>
      </c>
      <c r="K345" s="94"/>
      <c r="L345" s="94"/>
      <c r="M345" s="94"/>
      <c r="N345" s="95"/>
    </row>
    <row r="346" spans="2:14" ht="21.6" thickBot="1" x14ac:dyDescent="0.55000000000000004">
      <c r="B346" s="35"/>
      <c r="C346" s="19"/>
      <c r="D346" s="24"/>
      <c r="E346" s="36"/>
      <c r="F346" s="36"/>
      <c r="G346" s="36"/>
      <c r="I346" s="17">
        <f>5-I345</f>
        <v>5</v>
      </c>
      <c r="J346" s="93" t="str">
        <f>IF(I345&gt;5,"EXISTE UN ERROR","OK")</f>
        <v>OK</v>
      </c>
      <c r="K346" s="94"/>
      <c r="L346" s="94"/>
      <c r="M346" s="94"/>
      <c r="N346" s="95"/>
    </row>
    <row r="347" spans="2:14" ht="17.399999999999999" x14ac:dyDescent="0.45">
      <c r="B347" s="35"/>
      <c r="C347" s="19"/>
      <c r="D347" s="24"/>
      <c r="E347" s="36"/>
      <c r="F347" s="36"/>
      <c r="G347" s="36"/>
    </row>
    <row r="348" spans="2:14" ht="17.399999999999999" x14ac:dyDescent="0.45">
      <c r="B348" s="35"/>
      <c r="C348" s="19"/>
      <c r="D348" s="24"/>
      <c r="E348" s="36"/>
      <c r="F348" s="36"/>
      <c r="G348" s="36"/>
    </row>
    <row r="349" spans="2:14" ht="18" thickBot="1" x14ac:dyDescent="0.5">
      <c r="B349" s="35"/>
      <c r="C349" s="39"/>
      <c r="D349" s="40"/>
      <c r="E349" s="37"/>
      <c r="F349" s="37"/>
      <c r="G349" s="37"/>
    </row>
    <row r="350" spans="2:14" ht="21.6" thickBot="1" x14ac:dyDescent="0.55000000000000004">
      <c r="B350" s="85">
        <f>+E324-F324</f>
        <v>5</v>
      </c>
      <c r="C350" s="87" t="str">
        <f>IF(E324&lt;=F324,"YA NO TIENE FERIADOS","PUEDE SOLICITAR DIAS FERIADOS")</f>
        <v>PUEDE SOLICITAR DIAS FERIADOS</v>
      </c>
      <c r="D350" s="88"/>
      <c r="E350" s="88"/>
      <c r="F350" s="88"/>
      <c r="G350" s="89"/>
    </row>
    <row r="351" spans="2:14" ht="19.2" thickBot="1" x14ac:dyDescent="0.5">
      <c r="C351" s="90" t="str">
        <f>IF(F324&gt;E324,"EXISTE UN ERROR","OK")</f>
        <v>OK</v>
      </c>
      <c r="D351" s="91"/>
      <c r="E351" s="91"/>
      <c r="F351" s="91"/>
      <c r="G351" s="92"/>
    </row>
    <row r="353" spans="2:14" ht="19.2" thickBot="1" x14ac:dyDescent="0.5">
      <c r="B353" s="16" t="s">
        <v>33</v>
      </c>
      <c r="I353" s="16" t="s">
        <v>33</v>
      </c>
    </row>
    <row r="354" spans="2:14" ht="18.600000000000001" thickBot="1" x14ac:dyDescent="0.4">
      <c r="B354" s="5" t="s">
        <v>0</v>
      </c>
      <c r="C354" s="5" t="s">
        <v>1</v>
      </c>
      <c r="D354" s="5" t="s">
        <v>98</v>
      </c>
      <c r="E354" s="5" t="s">
        <v>12</v>
      </c>
      <c r="F354" s="6" t="s">
        <v>2</v>
      </c>
      <c r="G354" s="6" t="s">
        <v>7</v>
      </c>
      <c r="I354" s="2" t="s">
        <v>3</v>
      </c>
      <c r="J354" s="3" t="s">
        <v>4</v>
      </c>
      <c r="K354" s="3" t="s">
        <v>5</v>
      </c>
      <c r="L354" s="3" t="s">
        <v>6</v>
      </c>
      <c r="M354" s="3" t="s">
        <v>7</v>
      </c>
      <c r="N354" s="4" t="s">
        <v>8</v>
      </c>
    </row>
    <row r="355" spans="2:14" ht="17.399999999999999" x14ac:dyDescent="0.45">
      <c r="B355" s="9">
        <v>15</v>
      </c>
      <c r="C355" s="10">
        <v>1</v>
      </c>
      <c r="D355" s="9">
        <v>0</v>
      </c>
      <c r="E355" s="11">
        <f>+B355+C355+D355</f>
        <v>16</v>
      </c>
      <c r="F355" s="11">
        <f>SUM(B356:B380)+SUM(D356:D380)</f>
        <v>16</v>
      </c>
      <c r="G355" s="19"/>
      <c r="I355" s="21">
        <v>6</v>
      </c>
      <c r="J355" s="22"/>
      <c r="K355" s="31">
        <v>45681</v>
      </c>
      <c r="L355" s="31">
        <v>45688</v>
      </c>
      <c r="M355" s="70" t="s">
        <v>103</v>
      </c>
      <c r="N355" s="32"/>
    </row>
    <row r="356" spans="2:14" ht="17.399999999999999" x14ac:dyDescent="0.45">
      <c r="B356" s="35">
        <v>16</v>
      </c>
      <c r="C356" s="19"/>
      <c r="D356" s="24"/>
      <c r="E356" s="27">
        <v>45659</v>
      </c>
      <c r="F356" s="27">
        <v>45680</v>
      </c>
      <c r="G356" s="69" t="s">
        <v>105</v>
      </c>
      <c r="I356" s="26"/>
      <c r="J356" s="22"/>
      <c r="K356" s="33"/>
      <c r="L356" s="33"/>
      <c r="M356" s="24"/>
      <c r="N356" s="34"/>
    </row>
    <row r="357" spans="2:14" ht="17.399999999999999" x14ac:dyDescent="0.45">
      <c r="B357" s="35"/>
      <c r="C357" s="19"/>
      <c r="D357" s="24"/>
      <c r="E357" s="27"/>
      <c r="F357" s="27"/>
      <c r="G357" s="24"/>
      <c r="I357" s="26"/>
      <c r="J357" s="22"/>
      <c r="K357" s="33"/>
      <c r="L357" s="33"/>
      <c r="M357" s="34"/>
      <c r="N357" s="34"/>
    </row>
    <row r="358" spans="2:14" ht="17.399999999999999" x14ac:dyDescent="0.45">
      <c r="B358" s="35"/>
      <c r="C358" s="19"/>
      <c r="D358" s="24"/>
      <c r="E358" s="27"/>
      <c r="F358" s="27"/>
      <c r="G358" s="24"/>
      <c r="I358" s="26"/>
      <c r="J358" s="22"/>
      <c r="K358" s="34"/>
      <c r="L358" s="34"/>
      <c r="M358" s="34"/>
      <c r="N358" s="34"/>
    </row>
    <row r="359" spans="2:14" ht="17.399999999999999" x14ac:dyDescent="0.45">
      <c r="B359" s="35"/>
      <c r="C359" s="19"/>
      <c r="D359" s="24"/>
      <c r="E359" s="27"/>
      <c r="F359" s="27"/>
      <c r="G359" s="24"/>
      <c r="I359" s="26"/>
      <c r="J359" s="22"/>
      <c r="K359" s="34"/>
      <c r="L359" s="34"/>
      <c r="M359" s="34"/>
      <c r="N359" s="34"/>
    </row>
    <row r="360" spans="2:14" ht="17.399999999999999" x14ac:dyDescent="0.45">
      <c r="B360" s="35"/>
      <c r="C360" s="19"/>
      <c r="D360" s="24"/>
      <c r="E360" s="24"/>
      <c r="F360" s="24"/>
      <c r="G360" s="24"/>
      <c r="I360" s="26"/>
      <c r="J360" s="22"/>
      <c r="K360" s="34"/>
      <c r="L360" s="34"/>
      <c r="M360" s="34"/>
      <c r="N360" s="34"/>
    </row>
    <row r="361" spans="2:14" ht="17.399999999999999" x14ac:dyDescent="0.45">
      <c r="B361" s="35"/>
      <c r="C361" s="19"/>
      <c r="D361" s="24"/>
      <c r="E361" s="24"/>
      <c r="F361" s="24"/>
      <c r="G361" s="24"/>
      <c r="I361" s="26"/>
      <c r="J361" s="22"/>
      <c r="K361" s="34"/>
      <c r="L361" s="34"/>
      <c r="M361" s="34"/>
      <c r="N361" s="34"/>
    </row>
    <row r="362" spans="2:14" ht="17.399999999999999" x14ac:dyDescent="0.45">
      <c r="B362" s="35"/>
      <c r="C362" s="19"/>
      <c r="D362" s="24"/>
      <c r="E362" s="24"/>
      <c r="F362" s="24"/>
      <c r="G362" s="24"/>
      <c r="I362" s="26"/>
      <c r="J362" s="22"/>
      <c r="K362" s="34"/>
      <c r="L362" s="34"/>
      <c r="M362" s="34"/>
      <c r="N362" s="34"/>
    </row>
    <row r="363" spans="2:14" ht="17.399999999999999" x14ac:dyDescent="0.45">
      <c r="B363" s="35"/>
      <c r="C363" s="19"/>
      <c r="D363" s="24"/>
      <c r="E363" s="24"/>
      <c r="F363" s="24"/>
      <c r="G363" s="24"/>
      <c r="I363" s="26"/>
      <c r="J363" s="22"/>
      <c r="K363" s="34"/>
      <c r="L363" s="34"/>
      <c r="M363" s="34"/>
      <c r="N363" s="34"/>
    </row>
    <row r="364" spans="2:14" ht="17.399999999999999" x14ac:dyDescent="0.45">
      <c r="B364" s="35"/>
      <c r="C364" s="19"/>
      <c r="D364" s="24"/>
      <c r="E364" s="24"/>
      <c r="F364" s="24"/>
      <c r="G364" s="24"/>
      <c r="I364" s="26"/>
      <c r="J364" s="22"/>
      <c r="K364" s="34"/>
      <c r="L364" s="34"/>
      <c r="M364" s="34"/>
      <c r="N364" s="34"/>
    </row>
    <row r="365" spans="2:14" ht="17.399999999999999" x14ac:dyDescent="0.45">
      <c r="B365" s="35"/>
      <c r="C365" s="19"/>
      <c r="D365" s="24"/>
      <c r="E365" s="24"/>
      <c r="F365" s="24"/>
      <c r="G365" s="24"/>
      <c r="I365" s="26"/>
      <c r="J365" s="22"/>
      <c r="K365" s="34"/>
      <c r="L365" s="34"/>
      <c r="M365" s="34"/>
      <c r="N365" s="34"/>
    </row>
    <row r="366" spans="2:14" ht="18" thickBot="1" x14ac:dyDescent="0.5">
      <c r="B366" s="35"/>
      <c r="C366" s="19"/>
      <c r="D366" s="24"/>
      <c r="E366" s="24"/>
      <c r="F366" s="24"/>
      <c r="G366" s="24"/>
      <c r="I366" s="28"/>
      <c r="J366" s="22"/>
      <c r="K366" s="38"/>
      <c r="L366" s="38"/>
      <c r="M366" s="38"/>
      <c r="N366" s="38"/>
    </row>
    <row r="367" spans="2:14" ht="21.6" thickBot="1" x14ac:dyDescent="0.55000000000000004">
      <c r="B367" s="35"/>
      <c r="C367" s="19"/>
      <c r="D367" s="24"/>
      <c r="E367" s="36"/>
      <c r="F367" s="36"/>
      <c r="G367" s="36"/>
      <c r="I367" s="15">
        <f>SUM(I355:I366)</f>
        <v>6</v>
      </c>
      <c r="J367" s="93" t="str">
        <f>IF(I367&gt;=6,"YA NO PUEDE SOLICITAR DIAS ADMINISTRATIVOS","PUEDE SOLICITAR DIAS ADMINISTRATIVOS")</f>
        <v>YA NO PUEDE SOLICITAR DIAS ADMINISTRATIVOS</v>
      </c>
      <c r="K367" s="94"/>
      <c r="L367" s="94"/>
      <c r="M367" s="94"/>
      <c r="N367" s="95"/>
    </row>
    <row r="368" spans="2:14" ht="21.6" thickBot="1" x14ac:dyDescent="0.55000000000000004">
      <c r="B368" s="35"/>
      <c r="C368" s="19"/>
      <c r="D368" s="24"/>
      <c r="E368" s="36"/>
      <c r="F368" s="36"/>
      <c r="G368" s="36"/>
      <c r="I368" s="17">
        <f>6-I367</f>
        <v>0</v>
      </c>
      <c r="J368" s="93" t="str">
        <f>IF(I367&gt;6,"EXISTE UN ERROR","OK")</f>
        <v>OK</v>
      </c>
      <c r="K368" s="94"/>
      <c r="L368" s="94"/>
      <c r="M368" s="94"/>
      <c r="N368" s="95"/>
    </row>
    <row r="369" spans="2:14" ht="18" thickBot="1" x14ac:dyDescent="0.5">
      <c r="B369" s="35"/>
      <c r="C369" s="19"/>
      <c r="D369" s="24"/>
      <c r="E369" s="36"/>
      <c r="F369" s="36"/>
      <c r="G369" s="36"/>
      <c r="I369" s="1"/>
    </row>
    <row r="370" spans="2:14" ht="19.8" thickBot="1" x14ac:dyDescent="0.5">
      <c r="B370" s="35"/>
      <c r="C370" s="19"/>
      <c r="D370" s="24"/>
      <c r="E370" s="36"/>
      <c r="F370" s="36"/>
      <c r="G370" s="36"/>
      <c r="I370" s="12" t="s">
        <v>3</v>
      </c>
      <c r="J370" s="13"/>
      <c r="K370" s="13" t="s">
        <v>5</v>
      </c>
      <c r="L370" s="13" t="s">
        <v>6</v>
      </c>
      <c r="M370" s="13" t="s">
        <v>7</v>
      </c>
      <c r="N370" s="14" t="s">
        <v>8</v>
      </c>
    </row>
    <row r="371" spans="2:14" ht="17.399999999999999" x14ac:dyDescent="0.45">
      <c r="B371" s="35"/>
      <c r="C371" s="19"/>
      <c r="D371" s="24"/>
      <c r="E371" s="36"/>
      <c r="F371" s="36"/>
      <c r="G371" s="36"/>
      <c r="I371" s="21"/>
      <c r="J371" s="30"/>
      <c r="K371" s="30"/>
      <c r="L371" s="30"/>
      <c r="M371" s="30"/>
      <c r="N371" s="30"/>
    </row>
    <row r="372" spans="2:14" ht="17.399999999999999" x14ac:dyDescent="0.45">
      <c r="B372" s="35"/>
      <c r="C372" s="19"/>
      <c r="D372" s="24"/>
      <c r="E372" s="36"/>
      <c r="F372" s="36"/>
      <c r="G372" s="36"/>
      <c r="I372" s="26"/>
      <c r="J372" s="30"/>
      <c r="K372" s="36"/>
      <c r="L372" s="36"/>
      <c r="M372" s="36"/>
      <c r="N372" s="36"/>
    </row>
    <row r="373" spans="2:14" ht="17.399999999999999" x14ac:dyDescent="0.45">
      <c r="B373" s="35"/>
      <c r="C373" s="19"/>
      <c r="D373" s="24"/>
      <c r="E373" s="36"/>
      <c r="F373" s="36"/>
      <c r="G373" s="36"/>
      <c r="I373" s="26"/>
      <c r="J373" s="30"/>
      <c r="K373" s="36"/>
      <c r="L373" s="36"/>
      <c r="M373" s="36"/>
      <c r="N373" s="36"/>
    </row>
    <row r="374" spans="2:14" ht="17.399999999999999" x14ac:dyDescent="0.45">
      <c r="B374" s="35"/>
      <c r="C374" s="19"/>
      <c r="D374" s="24"/>
      <c r="E374" s="36"/>
      <c r="F374" s="36"/>
      <c r="G374" s="36"/>
      <c r="I374" s="26"/>
      <c r="J374" s="30"/>
      <c r="K374" s="36"/>
      <c r="L374" s="36"/>
      <c r="M374" s="36"/>
      <c r="N374" s="36"/>
    </row>
    <row r="375" spans="2:14" ht="18" thickBot="1" x14ac:dyDescent="0.5">
      <c r="B375" s="35"/>
      <c r="C375" s="19"/>
      <c r="D375" s="24"/>
      <c r="E375" s="36"/>
      <c r="F375" s="36"/>
      <c r="G375" s="36"/>
      <c r="I375" s="26"/>
      <c r="J375" s="30"/>
      <c r="K375" s="36"/>
      <c r="L375" s="36"/>
      <c r="M375" s="36"/>
      <c r="N375" s="36"/>
    </row>
    <row r="376" spans="2:14" ht="21.6" thickBot="1" x14ac:dyDescent="0.55000000000000004">
      <c r="B376" s="35"/>
      <c r="C376" s="19"/>
      <c r="D376" s="24"/>
      <c r="E376" s="36"/>
      <c r="F376" s="36"/>
      <c r="G376" s="36"/>
      <c r="I376" s="15">
        <f>SUM(I371:I375)</f>
        <v>0</v>
      </c>
      <c r="J376" s="93" t="str">
        <f>IF(I376&gt;=5,"YA NO PUEDE SOLICITAR DIAS CAPACITACION","PUEDE SOLICITAR DIAS CAPACITACION")</f>
        <v>PUEDE SOLICITAR DIAS CAPACITACION</v>
      </c>
      <c r="K376" s="94"/>
      <c r="L376" s="94"/>
      <c r="M376" s="94"/>
      <c r="N376" s="95"/>
    </row>
    <row r="377" spans="2:14" ht="21.6" thickBot="1" x14ac:dyDescent="0.55000000000000004">
      <c r="B377" s="35"/>
      <c r="C377" s="19"/>
      <c r="D377" s="24"/>
      <c r="E377" s="36"/>
      <c r="F377" s="36"/>
      <c r="G377" s="36"/>
      <c r="I377" s="17">
        <f>5-I376</f>
        <v>5</v>
      </c>
      <c r="J377" s="93" t="str">
        <f>IF(I376&gt;5,"EXISTE UN ERROR","OK")</f>
        <v>OK</v>
      </c>
      <c r="K377" s="94"/>
      <c r="L377" s="94"/>
      <c r="M377" s="94"/>
      <c r="N377" s="95"/>
    </row>
    <row r="378" spans="2:14" ht="17.399999999999999" x14ac:dyDescent="0.45">
      <c r="B378" s="35"/>
      <c r="C378" s="19"/>
      <c r="D378" s="24"/>
      <c r="E378" s="36"/>
      <c r="F378" s="36"/>
      <c r="G378" s="36"/>
    </row>
    <row r="379" spans="2:14" ht="17.399999999999999" x14ac:dyDescent="0.45">
      <c r="B379" s="35"/>
      <c r="C379" s="19"/>
      <c r="D379" s="24"/>
      <c r="E379" s="36"/>
      <c r="F379" s="36"/>
      <c r="G379" s="36"/>
    </row>
    <row r="380" spans="2:14" ht="18" thickBot="1" x14ac:dyDescent="0.5">
      <c r="B380" s="35"/>
      <c r="C380" s="39"/>
      <c r="D380" s="40"/>
      <c r="E380" s="37"/>
      <c r="F380" s="37"/>
      <c r="G380" s="37"/>
    </row>
    <row r="381" spans="2:14" ht="21.6" thickBot="1" x14ac:dyDescent="0.55000000000000004">
      <c r="B381" s="8">
        <f>+E355-F355</f>
        <v>0</v>
      </c>
      <c r="C381" s="87" t="str">
        <f>IF(E355&lt;=F355,"YA NO TIENE FERIADOS","PUEDE SOLICITAR DIAS FERIADOS")</f>
        <v>YA NO TIENE FERIADOS</v>
      </c>
      <c r="D381" s="88"/>
      <c r="E381" s="88"/>
      <c r="F381" s="88"/>
      <c r="G381" s="89"/>
    </row>
    <row r="382" spans="2:14" ht="19.2" thickBot="1" x14ac:dyDescent="0.5">
      <c r="C382" s="90" t="str">
        <f>IF(F355&gt;E355,"EXISTE UN ERROR","OK")</f>
        <v>OK</v>
      </c>
      <c r="D382" s="91"/>
      <c r="E382" s="91"/>
      <c r="F382" s="91"/>
      <c r="G382" s="92"/>
    </row>
    <row r="384" spans="2:14" ht="19.2" thickBot="1" x14ac:dyDescent="0.5">
      <c r="B384" s="16" t="s">
        <v>34</v>
      </c>
      <c r="I384" s="16" t="s">
        <v>34</v>
      </c>
    </row>
    <row r="385" spans="2:14" ht="18.600000000000001" thickBot="1" x14ac:dyDescent="0.4">
      <c r="B385" s="5" t="s">
        <v>0</v>
      </c>
      <c r="C385" s="5" t="s">
        <v>1</v>
      </c>
      <c r="D385" s="5" t="s">
        <v>98</v>
      </c>
      <c r="E385" s="5" t="s">
        <v>12</v>
      </c>
      <c r="F385" s="6" t="s">
        <v>2</v>
      </c>
      <c r="G385" s="6" t="s">
        <v>7</v>
      </c>
      <c r="I385" s="2" t="s">
        <v>3</v>
      </c>
      <c r="J385" s="3" t="s">
        <v>4</v>
      </c>
      <c r="K385" s="3" t="s">
        <v>5</v>
      </c>
      <c r="L385" s="3" t="s">
        <v>6</v>
      </c>
      <c r="M385" s="3" t="s">
        <v>7</v>
      </c>
      <c r="N385" s="4" t="s">
        <v>8</v>
      </c>
    </row>
    <row r="386" spans="2:14" ht="17.399999999999999" x14ac:dyDescent="0.45">
      <c r="B386" s="9">
        <v>25</v>
      </c>
      <c r="C386" s="9">
        <v>16</v>
      </c>
      <c r="D386" s="9">
        <v>0</v>
      </c>
      <c r="E386" s="11">
        <f>+B386+C386+D386</f>
        <v>41</v>
      </c>
      <c r="F386" s="11">
        <f>SUM(B387:B411)+SUM(D387:D411)</f>
        <v>25</v>
      </c>
      <c r="G386" s="19"/>
      <c r="I386" s="21">
        <v>0.5</v>
      </c>
      <c r="J386" s="22" t="s">
        <v>10</v>
      </c>
      <c r="K386" s="23">
        <v>45792</v>
      </c>
      <c r="L386" s="23">
        <v>45792</v>
      </c>
      <c r="M386" s="71" t="s">
        <v>147</v>
      </c>
      <c r="N386" s="25"/>
    </row>
    <row r="387" spans="2:14" ht="17.399999999999999" x14ac:dyDescent="0.45">
      <c r="B387" s="35">
        <v>20</v>
      </c>
      <c r="C387" s="19"/>
      <c r="D387" s="24"/>
      <c r="E387" s="27">
        <v>45691</v>
      </c>
      <c r="F387" s="27">
        <v>45716</v>
      </c>
      <c r="G387" s="69" t="s">
        <v>119</v>
      </c>
      <c r="I387" s="26">
        <v>2</v>
      </c>
      <c r="J387" s="22"/>
      <c r="K387" s="27">
        <v>45839</v>
      </c>
      <c r="L387" s="27">
        <v>45840</v>
      </c>
      <c r="M387" s="69" t="s">
        <v>156</v>
      </c>
      <c r="N387" s="24"/>
    </row>
    <row r="388" spans="2:14" ht="17.399999999999999" x14ac:dyDescent="0.45">
      <c r="B388" s="35">
        <v>3</v>
      </c>
      <c r="C388" s="19"/>
      <c r="D388" s="24"/>
      <c r="E388" s="27">
        <v>45793</v>
      </c>
      <c r="F388" s="27">
        <v>45797</v>
      </c>
      <c r="G388" s="69" t="s">
        <v>148</v>
      </c>
      <c r="I388" s="26">
        <v>1</v>
      </c>
      <c r="J388" s="22"/>
      <c r="K388" s="27">
        <v>45883</v>
      </c>
      <c r="L388" s="27">
        <v>45883</v>
      </c>
      <c r="M388" s="69" t="s">
        <v>178</v>
      </c>
      <c r="N388" s="24"/>
    </row>
    <row r="389" spans="2:14" ht="17.399999999999999" x14ac:dyDescent="0.45">
      <c r="B389" s="35">
        <v>2</v>
      </c>
      <c r="C389" s="19"/>
      <c r="D389" s="24"/>
      <c r="E389" s="27">
        <v>45841</v>
      </c>
      <c r="F389" s="27">
        <v>45842</v>
      </c>
      <c r="G389" s="24"/>
      <c r="I389" s="26"/>
      <c r="J389" s="22"/>
      <c r="K389" s="27"/>
      <c r="L389" s="27"/>
      <c r="M389" s="24"/>
      <c r="N389" s="24"/>
    </row>
    <row r="390" spans="2:14" ht="17.399999999999999" x14ac:dyDescent="0.45">
      <c r="B390" s="35"/>
      <c r="C390" s="19"/>
      <c r="D390" s="24"/>
      <c r="E390" s="24"/>
      <c r="F390" s="24"/>
      <c r="G390" s="24"/>
      <c r="I390" s="26"/>
      <c r="J390" s="22"/>
      <c r="K390" s="24"/>
      <c r="L390" s="24"/>
      <c r="M390" s="24"/>
      <c r="N390" s="24"/>
    </row>
    <row r="391" spans="2:14" ht="17.399999999999999" x14ac:dyDescent="0.45">
      <c r="B391" s="35"/>
      <c r="C391" s="19"/>
      <c r="D391" s="24"/>
      <c r="E391" s="24"/>
      <c r="F391" s="24"/>
      <c r="G391" s="24"/>
      <c r="I391" s="26"/>
      <c r="J391" s="22"/>
      <c r="K391" s="24"/>
      <c r="L391" s="24"/>
      <c r="M391" s="24"/>
      <c r="N391" s="24"/>
    </row>
    <row r="392" spans="2:14" ht="17.399999999999999" x14ac:dyDescent="0.45">
      <c r="B392" s="35"/>
      <c r="C392" s="19"/>
      <c r="D392" s="24"/>
      <c r="E392" s="24"/>
      <c r="F392" s="24"/>
      <c r="G392" s="24"/>
      <c r="I392" s="26"/>
      <c r="J392" s="22"/>
      <c r="K392" s="24"/>
      <c r="L392" s="24"/>
      <c r="M392" s="24"/>
      <c r="N392" s="24"/>
    </row>
    <row r="393" spans="2:14" ht="17.399999999999999" x14ac:dyDescent="0.45">
      <c r="B393" s="35"/>
      <c r="C393" s="19"/>
      <c r="D393" s="24"/>
      <c r="E393" s="24"/>
      <c r="F393" s="24"/>
      <c r="G393" s="24"/>
      <c r="I393" s="26"/>
      <c r="J393" s="22"/>
      <c r="K393" s="24"/>
      <c r="L393" s="24"/>
      <c r="M393" s="24"/>
      <c r="N393" s="24"/>
    </row>
    <row r="394" spans="2:14" ht="17.399999999999999" x14ac:dyDescent="0.45">
      <c r="B394" s="35"/>
      <c r="C394" s="19"/>
      <c r="D394" s="24"/>
      <c r="E394" s="24"/>
      <c r="F394" s="24"/>
      <c r="G394" s="24"/>
      <c r="I394" s="26"/>
      <c r="J394" s="22"/>
      <c r="K394" s="24"/>
      <c r="L394" s="24"/>
      <c r="M394" s="24"/>
      <c r="N394" s="24"/>
    </row>
    <row r="395" spans="2:14" ht="17.399999999999999" x14ac:dyDescent="0.45">
      <c r="B395" s="35"/>
      <c r="C395" s="19"/>
      <c r="D395" s="24"/>
      <c r="E395" s="24"/>
      <c r="F395" s="24"/>
      <c r="G395" s="24"/>
      <c r="I395" s="26"/>
      <c r="J395" s="22"/>
      <c r="K395" s="24"/>
      <c r="L395" s="24"/>
      <c r="M395" s="24"/>
      <c r="N395" s="24"/>
    </row>
    <row r="396" spans="2:14" ht="17.399999999999999" x14ac:dyDescent="0.45">
      <c r="B396" s="35"/>
      <c r="C396" s="19"/>
      <c r="D396" s="24"/>
      <c r="E396" s="24"/>
      <c r="F396" s="24"/>
      <c r="G396" s="24"/>
      <c r="I396" s="26"/>
      <c r="J396" s="22"/>
      <c r="K396" s="24"/>
      <c r="L396" s="24"/>
      <c r="M396" s="24"/>
      <c r="N396" s="24"/>
    </row>
    <row r="397" spans="2:14" ht="18" thickBot="1" x14ac:dyDescent="0.5">
      <c r="B397" s="35"/>
      <c r="C397" s="19"/>
      <c r="D397" s="24"/>
      <c r="E397" s="24"/>
      <c r="F397" s="24"/>
      <c r="G397" s="24"/>
      <c r="I397" s="28"/>
      <c r="J397" s="22"/>
      <c r="K397" s="29"/>
      <c r="L397" s="29"/>
      <c r="M397" s="29"/>
      <c r="N397" s="29"/>
    </row>
    <row r="398" spans="2:14" ht="21.6" thickBot="1" x14ac:dyDescent="0.55000000000000004">
      <c r="B398" s="35"/>
      <c r="C398" s="19"/>
      <c r="D398" s="24"/>
      <c r="E398" s="36"/>
      <c r="F398" s="36"/>
      <c r="G398" s="36"/>
      <c r="I398" s="15">
        <f>SUM(I386:I397)</f>
        <v>3.5</v>
      </c>
      <c r="J398" s="93" t="str">
        <f>IF(I398&gt;=6,"YA NO PUEDE SOLICITAR DIAS ADMINISTRATIVOS","PUEDE SOLICITAR DIAS ADMINISTRATIVOS")</f>
        <v>PUEDE SOLICITAR DIAS ADMINISTRATIVOS</v>
      </c>
      <c r="K398" s="94"/>
      <c r="L398" s="94"/>
      <c r="M398" s="94"/>
      <c r="N398" s="95"/>
    </row>
    <row r="399" spans="2:14" ht="21.6" thickBot="1" x14ac:dyDescent="0.55000000000000004">
      <c r="B399" s="35"/>
      <c r="C399" s="19"/>
      <c r="D399" s="24"/>
      <c r="E399" s="36"/>
      <c r="F399" s="36"/>
      <c r="G399" s="36"/>
      <c r="I399" s="17">
        <f>6-I398</f>
        <v>2.5</v>
      </c>
      <c r="J399" s="93" t="str">
        <f>IF(I398&gt;6,"EXISTE UN ERROR","OK")</f>
        <v>OK</v>
      </c>
      <c r="K399" s="94"/>
      <c r="L399" s="94"/>
      <c r="M399" s="94"/>
      <c r="N399" s="95"/>
    </row>
    <row r="400" spans="2:14" ht="18" thickBot="1" x14ac:dyDescent="0.5">
      <c r="B400" s="35"/>
      <c r="C400" s="19"/>
      <c r="D400" s="24"/>
      <c r="E400" s="36"/>
      <c r="F400" s="36"/>
      <c r="G400" s="36"/>
      <c r="I400" s="1"/>
    </row>
    <row r="401" spans="2:14" ht="19.8" thickBot="1" x14ac:dyDescent="0.5">
      <c r="B401" s="35"/>
      <c r="C401" s="19"/>
      <c r="D401" s="24"/>
      <c r="E401" s="36"/>
      <c r="F401" s="36"/>
      <c r="G401" s="36"/>
      <c r="I401" s="12" t="s">
        <v>3</v>
      </c>
      <c r="J401" s="13"/>
      <c r="K401" s="13" t="s">
        <v>5</v>
      </c>
      <c r="L401" s="13" t="s">
        <v>6</v>
      </c>
      <c r="M401" s="13" t="s">
        <v>7</v>
      </c>
      <c r="N401" s="14" t="s">
        <v>8</v>
      </c>
    </row>
    <row r="402" spans="2:14" ht="17.399999999999999" x14ac:dyDescent="0.45">
      <c r="B402" s="35"/>
      <c r="C402" s="19"/>
      <c r="D402" s="24"/>
      <c r="E402" s="36"/>
      <c r="F402" s="36"/>
      <c r="G402" s="36"/>
      <c r="I402" s="21">
        <v>3</v>
      </c>
      <c r="J402" s="30"/>
      <c r="K402" s="31">
        <v>45926</v>
      </c>
      <c r="L402" s="31">
        <v>45930</v>
      </c>
      <c r="M402" s="32"/>
      <c r="N402" s="32"/>
    </row>
    <row r="403" spans="2:14" ht="17.399999999999999" x14ac:dyDescent="0.45">
      <c r="B403" s="35"/>
      <c r="C403" s="19"/>
      <c r="D403" s="24"/>
      <c r="E403" s="36"/>
      <c r="F403" s="36"/>
      <c r="G403" s="36"/>
      <c r="I403" s="26">
        <v>1</v>
      </c>
      <c r="J403" s="30"/>
      <c r="K403" s="33">
        <v>45943</v>
      </c>
      <c r="L403" s="33">
        <v>45943</v>
      </c>
      <c r="M403" s="34"/>
      <c r="N403" s="34"/>
    </row>
    <row r="404" spans="2:14" ht="17.399999999999999" x14ac:dyDescent="0.45">
      <c r="B404" s="35"/>
      <c r="C404" s="19"/>
      <c r="D404" s="24"/>
      <c r="E404" s="36"/>
      <c r="F404" s="36"/>
      <c r="G404" s="36"/>
      <c r="I404" s="26"/>
      <c r="J404" s="30"/>
      <c r="K404" s="34"/>
      <c r="L404" s="34"/>
      <c r="M404" s="34"/>
      <c r="N404" s="34"/>
    </row>
    <row r="405" spans="2:14" ht="17.399999999999999" x14ac:dyDescent="0.45">
      <c r="B405" s="35"/>
      <c r="C405" s="19"/>
      <c r="D405" s="24"/>
      <c r="E405" s="36"/>
      <c r="F405" s="36"/>
      <c r="G405" s="36"/>
      <c r="I405" s="26"/>
      <c r="J405" s="30"/>
      <c r="K405" s="34"/>
      <c r="L405" s="34"/>
      <c r="M405" s="34"/>
      <c r="N405" s="34"/>
    </row>
    <row r="406" spans="2:14" ht="18" thickBot="1" x14ac:dyDescent="0.5">
      <c r="B406" s="35"/>
      <c r="C406" s="19"/>
      <c r="D406" s="24"/>
      <c r="E406" s="36"/>
      <c r="F406" s="36"/>
      <c r="G406" s="36"/>
      <c r="I406" s="26"/>
      <c r="J406" s="30"/>
      <c r="K406" s="34"/>
      <c r="L406" s="34"/>
      <c r="M406" s="34"/>
      <c r="N406" s="34"/>
    </row>
    <row r="407" spans="2:14" ht="21.6" thickBot="1" x14ac:dyDescent="0.55000000000000004">
      <c r="B407" s="35"/>
      <c r="C407" s="19"/>
      <c r="D407" s="24"/>
      <c r="E407" s="36"/>
      <c r="F407" s="36"/>
      <c r="G407" s="36"/>
      <c r="I407" s="15">
        <f>SUM(I402:I406)</f>
        <v>4</v>
      </c>
      <c r="J407" s="93" t="str">
        <f>IF(I407&gt;=5,"YA NO PUEDE SOLICITAR DIAS CAPACITACION","PUEDE SOLICITAR DIAS CAPACITACION")</f>
        <v>PUEDE SOLICITAR DIAS CAPACITACION</v>
      </c>
      <c r="K407" s="94"/>
      <c r="L407" s="94"/>
      <c r="M407" s="94"/>
      <c r="N407" s="95"/>
    </row>
    <row r="408" spans="2:14" ht="21.6" thickBot="1" x14ac:dyDescent="0.55000000000000004">
      <c r="B408" s="35"/>
      <c r="C408" s="19"/>
      <c r="D408" s="24"/>
      <c r="E408" s="36"/>
      <c r="F408" s="36"/>
      <c r="G408" s="36"/>
      <c r="I408" s="17">
        <f>5-I407</f>
        <v>1</v>
      </c>
      <c r="J408" s="93" t="str">
        <f>IF(I407&gt;5,"EXISTE UN ERROR","OK")</f>
        <v>OK</v>
      </c>
      <c r="K408" s="94"/>
      <c r="L408" s="94"/>
      <c r="M408" s="94"/>
      <c r="N408" s="95"/>
    </row>
    <row r="409" spans="2:14" ht="17.399999999999999" x14ac:dyDescent="0.45">
      <c r="B409" s="35"/>
      <c r="C409" s="19"/>
      <c r="D409" s="24"/>
      <c r="E409" s="36"/>
      <c r="F409" s="36"/>
      <c r="G409" s="36"/>
    </row>
    <row r="410" spans="2:14" ht="17.399999999999999" x14ac:dyDescent="0.45">
      <c r="B410" s="35"/>
      <c r="C410" s="19"/>
      <c r="D410" s="24"/>
      <c r="E410" s="36"/>
      <c r="F410" s="36"/>
      <c r="G410" s="36"/>
    </row>
    <row r="411" spans="2:14" ht="18" thickBot="1" x14ac:dyDescent="0.5">
      <c r="B411" s="35"/>
      <c r="C411" s="45"/>
      <c r="D411" s="46"/>
      <c r="E411" s="37"/>
      <c r="F411" s="37"/>
      <c r="G411" s="37"/>
    </row>
    <row r="412" spans="2:14" ht="21.6" thickBot="1" x14ac:dyDescent="0.55000000000000004">
      <c r="B412" s="85">
        <f>+E386-F386</f>
        <v>16</v>
      </c>
      <c r="C412" s="87" t="str">
        <f>IF(E386&lt;=F386,"YA NO TIENE FERIADOS","PUEDE SOLICITAR DIAS FERIADOS")</f>
        <v>PUEDE SOLICITAR DIAS FERIADOS</v>
      </c>
      <c r="D412" s="88"/>
      <c r="E412" s="88"/>
      <c r="F412" s="88"/>
      <c r="G412" s="89"/>
    </row>
    <row r="413" spans="2:14" ht="19.2" thickBot="1" x14ac:dyDescent="0.5">
      <c r="C413" s="90" t="str">
        <f>IF(F386&gt;E386,"EXISTE UN ERROR","OK")</f>
        <v>OK</v>
      </c>
      <c r="D413" s="91"/>
      <c r="E413" s="91"/>
      <c r="F413" s="91"/>
      <c r="G413" s="92"/>
    </row>
    <row r="416" spans="2:14" ht="19.2" thickBot="1" x14ac:dyDescent="0.5">
      <c r="B416" s="16" t="s">
        <v>73</v>
      </c>
      <c r="I416" s="16" t="s">
        <v>73</v>
      </c>
    </row>
    <row r="417" spans="2:14" ht="18.600000000000001" thickBot="1" x14ac:dyDescent="0.4">
      <c r="B417" s="5" t="s">
        <v>0</v>
      </c>
      <c r="C417" s="5" t="s">
        <v>1</v>
      </c>
      <c r="D417" s="5" t="s">
        <v>98</v>
      </c>
      <c r="E417" s="5" t="s">
        <v>12</v>
      </c>
      <c r="F417" s="6" t="s">
        <v>2</v>
      </c>
      <c r="G417" s="6" t="s">
        <v>7</v>
      </c>
      <c r="I417" s="2" t="s">
        <v>3</v>
      </c>
      <c r="J417" s="3" t="s">
        <v>4</v>
      </c>
      <c r="K417" s="3" t="s">
        <v>5</v>
      </c>
      <c r="L417" s="3" t="s">
        <v>6</v>
      </c>
      <c r="M417" s="3" t="s">
        <v>7</v>
      </c>
      <c r="N417" s="4" t="s">
        <v>8</v>
      </c>
    </row>
    <row r="418" spans="2:14" ht="17.399999999999999" x14ac:dyDescent="0.45">
      <c r="B418" s="9">
        <v>15</v>
      </c>
      <c r="C418" s="9">
        <v>0</v>
      </c>
      <c r="D418" s="9">
        <v>0</v>
      </c>
      <c r="E418" s="11">
        <f>+B418+C418+D418</f>
        <v>15</v>
      </c>
      <c r="F418" s="11">
        <f>SUM(B419:B443)+SUM(D419:D443)</f>
        <v>15</v>
      </c>
      <c r="G418" s="19"/>
      <c r="I418" s="21">
        <v>2</v>
      </c>
      <c r="J418" s="47"/>
      <c r="K418" s="23">
        <v>45687</v>
      </c>
      <c r="L418" s="23">
        <v>45688</v>
      </c>
      <c r="M418" s="69" t="s">
        <v>112</v>
      </c>
      <c r="N418" s="25"/>
    </row>
    <row r="419" spans="2:14" ht="17.399999999999999" x14ac:dyDescent="0.45">
      <c r="B419" s="35">
        <v>10</v>
      </c>
      <c r="C419" s="19"/>
      <c r="D419" s="24"/>
      <c r="E419" s="27">
        <v>45733</v>
      </c>
      <c r="F419" s="27">
        <v>45744</v>
      </c>
      <c r="G419" s="69" t="s">
        <v>124</v>
      </c>
      <c r="I419" s="26">
        <v>2</v>
      </c>
      <c r="J419" s="47"/>
      <c r="K419" s="27">
        <v>45763</v>
      </c>
      <c r="L419" s="27">
        <v>45764</v>
      </c>
      <c r="M419" s="76" t="s">
        <v>133</v>
      </c>
      <c r="N419" s="24"/>
    </row>
    <row r="420" spans="2:14" ht="17.399999999999999" x14ac:dyDescent="0.45">
      <c r="B420" s="35">
        <v>3</v>
      </c>
      <c r="C420" s="19"/>
      <c r="D420" s="24"/>
      <c r="E420" s="27">
        <v>45845</v>
      </c>
      <c r="F420" s="27">
        <v>45847</v>
      </c>
      <c r="G420" s="69" t="s">
        <v>160</v>
      </c>
      <c r="I420" s="26">
        <v>2</v>
      </c>
      <c r="J420" s="47"/>
      <c r="K420" s="27">
        <v>45820</v>
      </c>
      <c r="L420" s="27">
        <v>45821</v>
      </c>
      <c r="M420" s="69" t="s">
        <v>146</v>
      </c>
      <c r="N420" s="24"/>
    </row>
    <row r="421" spans="2:14" ht="17.399999999999999" x14ac:dyDescent="0.45">
      <c r="B421" s="35">
        <v>2</v>
      </c>
      <c r="C421" s="19"/>
      <c r="D421" s="24"/>
      <c r="E421" s="27">
        <v>45862</v>
      </c>
      <c r="F421" s="27">
        <v>45863</v>
      </c>
      <c r="G421" s="69" t="s">
        <v>159</v>
      </c>
      <c r="I421" s="26"/>
      <c r="J421" s="47"/>
      <c r="K421" s="24"/>
      <c r="L421" s="24"/>
      <c r="M421" s="24"/>
      <c r="N421" s="24"/>
    </row>
    <row r="422" spans="2:14" ht="17.399999999999999" x14ac:dyDescent="0.45">
      <c r="B422" s="35"/>
      <c r="C422" s="19"/>
      <c r="D422" s="24"/>
      <c r="E422" s="24"/>
      <c r="F422" s="24"/>
      <c r="G422" s="24"/>
      <c r="I422" s="26"/>
      <c r="J422" s="47"/>
      <c r="K422" s="24"/>
      <c r="L422" s="24"/>
      <c r="M422" s="24"/>
      <c r="N422" s="24"/>
    </row>
    <row r="423" spans="2:14" ht="17.399999999999999" x14ac:dyDescent="0.45">
      <c r="B423" s="35"/>
      <c r="C423" s="19"/>
      <c r="D423" s="24"/>
      <c r="E423" s="24"/>
      <c r="F423" s="24"/>
      <c r="G423" s="24"/>
      <c r="I423" s="26"/>
      <c r="J423" s="47"/>
      <c r="K423" s="24"/>
      <c r="L423" s="24"/>
      <c r="M423" s="24"/>
      <c r="N423" s="24"/>
    </row>
    <row r="424" spans="2:14" ht="17.399999999999999" x14ac:dyDescent="0.45">
      <c r="B424" s="35"/>
      <c r="C424" s="19"/>
      <c r="D424" s="24"/>
      <c r="E424" s="24"/>
      <c r="F424" s="24"/>
      <c r="G424" s="24"/>
      <c r="I424" s="26"/>
      <c r="J424" s="47"/>
      <c r="K424" s="24"/>
      <c r="L424" s="24"/>
      <c r="M424" s="24"/>
      <c r="N424" s="24"/>
    </row>
    <row r="425" spans="2:14" ht="17.399999999999999" x14ac:dyDescent="0.45">
      <c r="B425" s="35"/>
      <c r="C425" s="19"/>
      <c r="D425" s="24"/>
      <c r="E425" s="24"/>
      <c r="F425" s="24"/>
      <c r="G425" s="24"/>
      <c r="I425" s="26"/>
      <c r="J425" s="47"/>
      <c r="K425" s="24"/>
      <c r="L425" s="24"/>
      <c r="M425" s="24"/>
      <c r="N425" s="24"/>
    </row>
    <row r="426" spans="2:14" ht="17.399999999999999" x14ac:dyDescent="0.45">
      <c r="B426" s="35"/>
      <c r="C426" s="19"/>
      <c r="D426" s="24"/>
      <c r="E426" s="24"/>
      <c r="F426" s="24"/>
      <c r="G426" s="24"/>
      <c r="I426" s="26"/>
      <c r="J426" s="47"/>
      <c r="K426" s="24"/>
      <c r="L426" s="24"/>
      <c r="M426" s="24"/>
      <c r="N426" s="24"/>
    </row>
    <row r="427" spans="2:14" ht="17.399999999999999" x14ac:dyDescent="0.45">
      <c r="B427" s="35"/>
      <c r="C427" s="19"/>
      <c r="D427" s="24"/>
      <c r="E427" s="24"/>
      <c r="F427" s="24"/>
      <c r="G427" s="24"/>
      <c r="I427" s="26"/>
      <c r="J427" s="47"/>
      <c r="K427" s="24"/>
      <c r="L427" s="24"/>
      <c r="M427" s="24"/>
      <c r="N427" s="24"/>
    </row>
    <row r="428" spans="2:14" ht="17.399999999999999" x14ac:dyDescent="0.45">
      <c r="B428" s="35"/>
      <c r="C428" s="19"/>
      <c r="D428" s="24"/>
      <c r="E428" s="24"/>
      <c r="F428" s="24"/>
      <c r="G428" s="24"/>
      <c r="I428" s="26"/>
      <c r="J428" s="47"/>
      <c r="K428" s="24"/>
      <c r="L428" s="24"/>
      <c r="M428" s="24"/>
      <c r="N428" s="24"/>
    </row>
    <row r="429" spans="2:14" ht="18" thickBot="1" x14ac:dyDescent="0.5">
      <c r="B429" s="35"/>
      <c r="C429" s="19"/>
      <c r="D429" s="24"/>
      <c r="E429" s="24"/>
      <c r="F429" s="24"/>
      <c r="G429" s="24"/>
      <c r="I429" s="28"/>
      <c r="J429" s="47"/>
      <c r="K429" s="29"/>
      <c r="L429" s="29"/>
      <c r="M429" s="29"/>
      <c r="N429" s="29"/>
    </row>
    <row r="430" spans="2:14" ht="21.6" thickBot="1" x14ac:dyDescent="0.55000000000000004">
      <c r="B430" s="35"/>
      <c r="C430" s="19"/>
      <c r="D430" s="24"/>
      <c r="E430" s="36"/>
      <c r="F430" s="36"/>
      <c r="G430" s="36"/>
      <c r="I430" s="15">
        <f>SUM(I418:I429)</f>
        <v>6</v>
      </c>
      <c r="J430" s="93" t="str">
        <f>IF(I430&gt;=6,"YA NO PUEDE SOLICITAR DIAS ADMINISTRATIVOS","PUEDE SOLICITAR DIAS ADMINISTRATIVOS")</f>
        <v>YA NO PUEDE SOLICITAR DIAS ADMINISTRATIVOS</v>
      </c>
      <c r="K430" s="94"/>
      <c r="L430" s="94"/>
      <c r="M430" s="94"/>
      <c r="N430" s="95"/>
    </row>
    <row r="431" spans="2:14" ht="21.6" thickBot="1" x14ac:dyDescent="0.55000000000000004">
      <c r="B431" s="35"/>
      <c r="C431" s="19"/>
      <c r="D431" s="24"/>
      <c r="E431" s="36"/>
      <c r="F431" s="36"/>
      <c r="G431" s="36"/>
      <c r="I431" s="17">
        <f>6-I430</f>
        <v>0</v>
      </c>
      <c r="J431" s="93" t="str">
        <f>IF(I430&gt;6,"EXISTE UN ERROR","OK")</f>
        <v>OK</v>
      </c>
      <c r="K431" s="94"/>
      <c r="L431" s="94"/>
      <c r="M431" s="94"/>
      <c r="N431" s="95"/>
    </row>
    <row r="432" spans="2:14" ht="18" thickBot="1" x14ac:dyDescent="0.5">
      <c r="B432" s="35"/>
      <c r="C432" s="19"/>
      <c r="D432" s="24"/>
      <c r="E432" s="36"/>
      <c r="F432" s="36"/>
      <c r="G432" s="36"/>
      <c r="I432" s="1"/>
    </row>
    <row r="433" spans="2:14" ht="19.8" thickBot="1" x14ac:dyDescent="0.5">
      <c r="B433" s="35"/>
      <c r="C433" s="19"/>
      <c r="D433" s="24"/>
      <c r="E433" s="36"/>
      <c r="F433" s="36"/>
      <c r="G433" s="36"/>
      <c r="I433" s="12" t="s">
        <v>3</v>
      </c>
      <c r="J433" s="13"/>
      <c r="K433" s="13" t="s">
        <v>5</v>
      </c>
      <c r="L433" s="13" t="s">
        <v>6</v>
      </c>
      <c r="M433" s="13" t="s">
        <v>7</v>
      </c>
      <c r="N433" s="14" t="s">
        <v>8</v>
      </c>
    </row>
    <row r="434" spans="2:14" ht="17.399999999999999" x14ac:dyDescent="0.45">
      <c r="B434" s="35"/>
      <c r="C434" s="19"/>
      <c r="D434" s="24"/>
      <c r="E434" s="36"/>
      <c r="F434" s="36"/>
      <c r="G434" s="36"/>
      <c r="I434" s="21"/>
      <c r="J434" s="30"/>
      <c r="K434" s="31"/>
      <c r="L434" s="31"/>
      <c r="M434" s="32"/>
      <c r="N434" s="32"/>
    </row>
    <row r="435" spans="2:14" ht="17.399999999999999" x14ac:dyDescent="0.45">
      <c r="B435" s="35"/>
      <c r="C435" s="19"/>
      <c r="D435" s="24"/>
      <c r="E435" s="36"/>
      <c r="F435" s="36"/>
      <c r="G435" s="36"/>
      <c r="I435" s="26"/>
      <c r="J435" s="30"/>
      <c r="K435" s="34"/>
      <c r="L435" s="34"/>
      <c r="M435" s="34"/>
      <c r="N435" s="34"/>
    </row>
    <row r="436" spans="2:14" ht="17.399999999999999" x14ac:dyDescent="0.45">
      <c r="B436" s="35"/>
      <c r="C436" s="19"/>
      <c r="D436" s="24"/>
      <c r="E436" s="36"/>
      <c r="F436" s="36"/>
      <c r="G436" s="36"/>
      <c r="I436" s="26"/>
      <c r="J436" s="30"/>
      <c r="K436" s="34"/>
      <c r="L436" s="34"/>
      <c r="M436" s="34"/>
      <c r="N436" s="34"/>
    </row>
    <row r="437" spans="2:14" ht="17.399999999999999" x14ac:dyDescent="0.45">
      <c r="B437" s="35"/>
      <c r="C437" s="19"/>
      <c r="D437" s="24"/>
      <c r="E437" s="36"/>
      <c r="F437" s="36"/>
      <c r="G437" s="36"/>
      <c r="I437" s="26"/>
      <c r="J437" s="30"/>
      <c r="K437" s="34"/>
      <c r="L437" s="34"/>
      <c r="M437" s="34"/>
      <c r="N437" s="34"/>
    </row>
    <row r="438" spans="2:14" ht="18" thickBot="1" x14ac:dyDescent="0.5">
      <c r="B438" s="35"/>
      <c r="C438" s="19"/>
      <c r="D438" s="24"/>
      <c r="E438" s="36"/>
      <c r="F438" s="36"/>
      <c r="G438" s="36"/>
      <c r="I438" s="26"/>
      <c r="J438" s="30"/>
      <c r="K438" s="34"/>
      <c r="L438" s="34"/>
      <c r="M438" s="34"/>
      <c r="N438" s="34"/>
    </row>
    <row r="439" spans="2:14" ht="21.6" thickBot="1" x14ac:dyDescent="0.55000000000000004">
      <c r="B439" s="35"/>
      <c r="C439" s="19"/>
      <c r="D439" s="24"/>
      <c r="E439" s="36"/>
      <c r="F439" s="36"/>
      <c r="G439" s="36"/>
      <c r="I439" s="15">
        <f>SUM(I434:I438)</f>
        <v>0</v>
      </c>
      <c r="J439" s="93" t="str">
        <f>IF(I439&gt;=5,"YA NO PUEDE SOLICITAR DIAS CAPACITACION","PUEDE SOLICITAR DIAS CAPACITACION")</f>
        <v>PUEDE SOLICITAR DIAS CAPACITACION</v>
      </c>
      <c r="K439" s="94"/>
      <c r="L439" s="94"/>
      <c r="M439" s="94"/>
      <c r="N439" s="95"/>
    </row>
    <row r="440" spans="2:14" ht="21.6" thickBot="1" x14ac:dyDescent="0.55000000000000004">
      <c r="B440" s="35"/>
      <c r="C440" s="19"/>
      <c r="D440" s="24"/>
      <c r="E440" s="36"/>
      <c r="F440" s="36"/>
      <c r="G440" s="36"/>
      <c r="I440" s="17">
        <f>5-I439</f>
        <v>5</v>
      </c>
      <c r="J440" s="93" t="str">
        <f>IF(I439&gt;5,"EXISTE UN ERROR","OK")</f>
        <v>OK</v>
      </c>
      <c r="K440" s="94"/>
      <c r="L440" s="94"/>
      <c r="M440" s="94"/>
      <c r="N440" s="95"/>
    </row>
    <row r="441" spans="2:14" ht="17.399999999999999" x14ac:dyDescent="0.45">
      <c r="B441" s="35"/>
      <c r="C441" s="19"/>
      <c r="D441" s="24"/>
      <c r="E441" s="36"/>
      <c r="F441" s="36"/>
      <c r="G441" s="36"/>
    </row>
    <row r="442" spans="2:14" ht="17.399999999999999" x14ac:dyDescent="0.45">
      <c r="B442" s="35"/>
      <c r="C442" s="19"/>
      <c r="D442" s="24"/>
      <c r="E442" s="36"/>
      <c r="F442" s="36"/>
      <c r="G442" s="36"/>
    </row>
    <row r="443" spans="2:14" ht="18" thickBot="1" x14ac:dyDescent="0.5">
      <c r="B443" s="35"/>
      <c r="C443" s="20"/>
      <c r="D443" s="29"/>
      <c r="E443" s="37"/>
      <c r="F443" s="37"/>
      <c r="G443" s="37"/>
    </row>
    <row r="444" spans="2:14" ht="21.6" thickBot="1" x14ac:dyDescent="0.55000000000000004">
      <c r="B444" s="8">
        <f>+E418-F418</f>
        <v>0</v>
      </c>
      <c r="C444" s="87" t="str">
        <f>IF(E418&lt;=F418,"YA NO TIENE FERIADOS","PUEDE SOLICITAR DIAS FERIADOS")</f>
        <v>YA NO TIENE FERIADOS</v>
      </c>
      <c r="D444" s="88"/>
      <c r="E444" s="88"/>
      <c r="F444" s="88"/>
      <c r="G444" s="89"/>
    </row>
    <row r="445" spans="2:14" ht="19.2" thickBot="1" x14ac:dyDescent="0.5">
      <c r="C445" s="90" t="str">
        <f>IF(F418&gt;E418,"EXISTE UN ERROR","OK")</f>
        <v>OK</v>
      </c>
      <c r="D445" s="91"/>
      <c r="E445" s="91"/>
      <c r="F445" s="91"/>
      <c r="G445" s="92"/>
    </row>
    <row r="448" spans="2:14" ht="19.2" thickBot="1" x14ac:dyDescent="0.5">
      <c r="B448" s="16" t="s">
        <v>35</v>
      </c>
      <c r="I448" s="16" t="s">
        <v>35</v>
      </c>
    </row>
    <row r="449" spans="2:14" ht="18.600000000000001" thickBot="1" x14ac:dyDescent="0.4">
      <c r="B449" s="5" t="s">
        <v>0</v>
      </c>
      <c r="C449" s="5" t="s">
        <v>1</v>
      </c>
      <c r="D449" s="5" t="s">
        <v>98</v>
      </c>
      <c r="E449" s="5" t="s">
        <v>12</v>
      </c>
      <c r="F449" s="6" t="s">
        <v>2</v>
      </c>
      <c r="G449" s="6" t="s">
        <v>7</v>
      </c>
      <c r="I449" s="2" t="s">
        <v>3</v>
      </c>
      <c r="J449" s="3" t="s">
        <v>4</v>
      </c>
      <c r="K449" s="3" t="s">
        <v>5</v>
      </c>
      <c r="L449" s="3" t="s">
        <v>6</v>
      </c>
      <c r="M449" s="3" t="s">
        <v>7</v>
      </c>
      <c r="N449" s="4" t="s">
        <v>8</v>
      </c>
    </row>
    <row r="450" spans="2:14" ht="17.399999999999999" x14ac:dyDescent="0.45">
      <c r="B450" s="9">
        <v>15</v>
      </c>
      <c r="C450" s="9">
        <v>8</v>
      </c>
      <c r="D450" s="9">
        <v>0</v>
      </c>
      <c r="E450" s="11">
        <f>+B450+C450+D450</f>
        <v>23</v>
      </c>
      <c r="F450" s="11">
        <f>SUM(B451:B475)+SUM(D451:D475)</f>
        <v>22</v>
      </c>
      <c r="G450" s="19"/>
      <c r="I450" s="21">
        <v>1</v>
      </c>
      <c r="J450" s="47"/>
      <c r="K450" s="23">
        <v>45729</v>
      </c>
      <c r="L450" s="23">
        <v>45729</v>
      </c>
      <c r="M450" s="69" t="s">
        <v>122</v>
      </c>
      <c r="N450" s="25"/>
    </row>
    <row r="451" spans="2:14" ht="17.399999999999999" x14ac:dyDescent="0.45">
      <c r="B451" s="35">
        <v>7</v>
      </c>
      <c r="C451" s="19"/>
      <c r="D451" s="24"/>
      <c r="E451" s="27">
        <v>45709</v>
      </c>
      <c r="F451" s="27">
        <v>45719</v>
      </c>
      <c r="G451" s="69" t="s">
        <v>120</v>
      </c>
      <c r="I451" s="26">
        <v>1</v>
      </c>
      <c r="J451" s="47"/>
      <c r="K451" s="27">
        <v>45792</v>
      </c>
      <c r="L451" s="27">
        <v>45792</v>
      </c>
      <c r="M451" s="71" t="s">
        <v>147</v>
      </c>
      <c r="N451" s="24"/>
    </row>
    <row r="452" spans="2:14" ht="17.399999999999999" x14ac:dyDescent="0.45">
      <c r="B452" s="35">
        <v>3</v>
      </c>
      <c r="C452" s="19"/>
      <c r="D452" s="24"/>
      <c r="E452" s="27">
        <v>45757</v>
      </c>
      <c r="F452" s="27">
        <v>45761</v>
      </c>
      <c r="G452" s="69" t="s">
        <v>128</v>
      </c>
      <c r="I452" s="26">
        <v>1</v>
      </c>
      <c r="J452" s="47"/>
      <c r="K452" s="27">
        <v>45820</v>
      </c>
      <c r="L452" s="27">
        <v>45820</v>
      </c>
      <c r="M452" s="69" t="s">
        <v>151</v>
      </c>
      <c r="N452" s="24"/>
    </row>
    <row r="453" spans="2:14" ht="17.399999999999999" x14ac:dyDescent="0.45">
      <c r="B453" s="35">
        <v>10</v>
      </c>
      <c r="C453" s="19"/>
      <c r="D453" s="24"/>
      <c r="E453" s="27">
        <v>45905</v>
      </c>
      <c r="F453" s="27">
        <v>45922</v>
      </c>
      <c r="G453" s="69" t="s">
        <v>200</v>
      </c>
      <c r="I453" s="26">
        <v>1</v>
      </c>
      <c r="J453" s="47"/>
      <c r="K453" s="27">
        <v>45841</v>
      </c>
      <c r="L453" s="27">
        <v>45841</v>
      </c>
      <c r="M453" s="70" t="s">
        <v>161</v>
      </c>
      <c r="N453" s="24"/>
    </row>
    <row r="454" spans="2:14" ht="17.399999999999999" x14ac:dyDescent="0.45">
      <c r="B454" s="35">
        <v>1</v>
      </c>
      <c r="C454" s="19"/>
      <c r="D454" s="24"/>
      <c r="E454" s="27">
        <v>45971</v>
      </c>
      <c r="F454" s="27">
        <v>45971</v>
      </c>
      <c r="G454" s="69" t="s">
        <v>239</v>
      </c>
      <c r="I454" s="26">
        <v>1</v>
      </c>
      <c r="J454" s="47"/>
      <c r="K454" s="27">
        <v>45848</v>
      </c>
      <c r="L454" s="27">
        <v>45848</v>
      </c>
      <c r="M454" s="70" t="s">
        <v>164</v>
      </c>
      <c r="N454" s="24"/>
    </row>
    <row r="455" spans="2:14" ht="17.399999999999999" x14ac:dyDescent="0.45">
      <c r="B455" s="35">
        <v>1</v>
      </c>
      <c r="C455" s="19"/>
      <c r="D455" s="24"/>
      <c r="E455" s="27">
        <v>45986</v>
      </c>
      <c r="F455" s="27">
        <v>45986</v>
      </c>
      <c r="G455" s="24"/>
      <c r="I455" s="26"/>
      <c r="J455" s="47"/>
      <c r="K455" s="27"/>
      <c r="L455" s="27"/>
      <c r="M455" s="24"/>
      <c r="N455" s="24"/>
    </row>
    <row r="456" spans="2:14" ht="17.399999999999999" x14ac:dyDescent="0.45">
      <c r="B456" s="35"/>
      <c r="C456" s="19"/>
      <c r="D456" s="24"/>
      <c r="E456" s="24"/>
      <c r="F456" s="24"/>
      <c r="G456" s="24"/>
      <c r="I456" s="26"/>
      <c r="J456" s="47"/>
      <c r="K456" s="27"/>
      <c r="L456" s="27"/>
      <c r="M456" s="34"/>
      <c r="N456" s="24"/>
    </row>
    <row r="457" spans="2:14" ht="17.399999999999999" x14ac:dyDescent="0.45">
      <c r="B457" s="35"/>
      <c r="C457" s="19"/>
      <c r="D457" s="24"/>
      <c r="E457" s="24"/>
      <c r="F457" s="24"/>
      <c r="G457" s="24"/>
      <c r="I457" s="26"/>
      <c r="J457" s="47"/>
      <c r="K457" s="24"/>
      <c r="L457" s="24"/>
      <c r="M457" s="24"/>
      <c r="N457" s="24"/>
    </row>
    <row r="458" spans="2:14" ht="17.399999999999999" x14ac:dyDescent="0.45">
      <c r="B458" s="35"/>
      <c r="C458" s="19"/>
      <c r="D458" s="24"/>
      <c r="E458" s="24"/>
      <c r="F458" s="24"/>
      <c r="G458" s="24"/>
      <c r="I458" s="26"/>
      <c r="J458" s="47"/>
      <c r="K458" s="24"/>
      <c r="L458" s="24"/>
      <c r="M458" s="24"/>
      <c r="N458" s="24"/>
    </row>
    <row r="459" spans="2:14" ht="17.399999999999999" x14ac:dyDescent="0.45">
      <c r="B459" s="35"/>
      <c r="C459" s="19"/>
      <c r="D459" s="24"/>
      <c r="E459" s="24"/>
      <c r="F459" s="24"/>
      <c r="G459" s="24"/>
      <c r="I459" s="26"/>
      <c r="J459" s="47"/>
      <c r="K459" s="24"/>
      <c r="L459" s="24"/>
      <c r="M459" s="24"/>
      <c r="N459" s="24"/>
    </row>
    <row r="460" spans="2:14" ht="17.399999999999999" x14ac:dyDescent="0.45">
      <c r="B460" s="35"/>
      <c r="C460" s="19"/>
      <c r="D460" s="24"/>
      <c r="E460" s="24"/>
      <c r="F460" s="24"/>
      <c r="G460" s="24"/>
      <c r="I460" s="26"/>
      <c r="J460" s="47"/>
      <c r="K460" s="24"/>
      <c r="L460" s="24"/>
      <c r="M460" s="24"/>
      <c r="N460" s="24"/>
    </row>
    <row r="461" spans="2:14" ht="18" thickBot="1" x14ac:dyDescent="0.5">
      <c r="B461" s="35"/>
      <c r="C461" s="19"/>
      <c r="D461" s="24"/>
      <c r="E461" s="24"/>
      <c r="F461" s="24"/>
      <c r="G461" s="24"/>
      <c r="I461" s="28"/>
      <c r="J461" s="47"/>
      <c r="K461" s="29"/>
      <c r="L461" s="29"/>
      <c r="M461" s="29"/>
      <c r="N461" s="29"/>
    </row>
    <row r="462" spans="2:14" ht="21.6" thickBot="1" x14ac:dyDescent="0.55000000000000004">
      <c r="B462" s="35"/>
      <c r="C462" s="19"/>
      <c r="D462" s="24"/>
      <c r="E462" s="36"/>
      <c r="F462" s="36"/>
      <c r="G462" s="36"/>
      <c r="I462" s="15">
        <f>SUM(I450:I461)</f>
        <v>5</v>
      </c>
      <c r="J462" s="93" t="str">
        <f>IF(I462&gt;=6,"YA NO PUEDE SOLICITAR DIAS ADMINISTRATIVOS","PUEDE SOLICITAR DIAS ADMINISTRATIVOS")</f>
        <v>PUEDE SOLICITAR DIAS ADMINISTRATIVOS</v>
      </c>
      <c r="K462" s="94"/>
      <c r="L462" s="94"/>
      <c r="M462" s="94"/>
      <c r="N462" s="95"/>
    </row>
    <row r="463" spans="2:14" ht="21.6" thickBot="1" x14ac:dyDescent="0.55000000000000004">
      <c r="B463" s="35"/>
      <c r="C463" s="19"/>
      <c r="D463" s="24"/>
      <c r="E463" s="36"/>
      <c r="F463" s="36"/>
      <c r="G463" s="36"/>
      <c r="I463" s="17">
        <f>6-I462</f>
        <v>1</v>
      </c>
      <c r="J463" s="93" t="str">
        <f>IF(I462&gt;6,"EXISTE UN ERROR","OK")</f>
        <v>OK</v>
      </c>
      <c r="K463" s="94"/>
      <c r="L463" s="94"/>
      <c r="M463" s="94"/>
      <c r="N463" s="95"/>
    </row>
    <row r="464" spans="2:14" ht="18" thickBot="1" x14ac:dyDescent="0.5">
      <c r="B464" s="35"/>
      <c r="C464" s="19"/>
      <c r="D464" s="24"/>
      <c r="E464" s="36"/>
      <c r="F464" s="36"/>
      <c r="G464" s="36"/>
      <c r="I464" s="1"/>
    </row>
    <row r="465" spans="2:14" ht="19.8" thickBot="1" x14ac:dyDescent="0.5">
      <c r="B465" s="35"/>
      <c r="C465" s="19"/>
      <c r="D465" s="24"/>
      <c r="E465" s="36"/>
      <c r="F465" s="36"/>
      <c r="G465" s="36"/>
      <c r="I465" s="12" t="s">
        <v>3</v>
      </c>
      <c r="J465" s="13"/>
      <c r="K465" s="13" t="s">
        <v>5</v>
      </c>
      <c r="L465" s="13" t="s">
        <v>6</v>
      </c>
      <c r="M465" s="13" t="s">
        <v>7</v>
      </c>
      <c r="N465" s="14" t="s">
        <v>8</v>
      </c>
    </row>
    <row r="466" spans="2:14" ht="17.399999999999999" x14ac:dyDescent="0.45">
      <c r="B466" s="35"/>
      <c r="C466" s="19"/>
      <c r="D466" s="24"/>
      <c r="E466" s="36"/>
      <c r="F466" s="36"/>
      <c r="G466" s="36"/>
      <c r="I466" s="21"/>
      <c r="J466" s="30"/>
      <c r="K466" s="30"/>
      <c r="L466" s="30"/>
      <c r="M466" s="30"/>
      <c r="N466" s="30"/>
    </row>
    <row r="467" spans="2:14" ht="17.399999999999999" x14ac:dyDescent="0.45">
      <c r="B467" s="35"/>
      <c r="C467" s="19"/>
      <c r="D467" s="24"/>
      <c r="E467" s="36"/>
      <c r="F467" s="36"/>
      <c r="G467" s="36"/>
      <c r="I467" s="26"/>
      <c r="J467" s="30"/>
      <c r="K467" s="36"/>
      <c r="L467" s="36"/>
      <c r="M467" s="36"/>
      <c r="N467" s="36"/>
    </row>
    <row r="468" spans="2:14" ht="17.399999999999999" x14ac:dyDescent="0.45">
      <c r="B468" s="35"/>
      <c r="C468" s="19"/>
      <c r="D468" s="24"/>
      <c r="E468" s="36"/>
      <c r="F468" s="36"/>
      <c r="G468" s="36"/>
      <c r="I468" s="26"/>
      <c r="J468" s="30"/>
      <c r="K468" s="36"/>
      <c r="L468" s="36"/>
      <c r="M468" s="36"/>
      <c r="N468" s="36"/>
    </row>
    <row r="469" spans="2:14" ht="17.399999999999999" x14ac:dyDescent="0.45">
      <c r="B469" s="35"/>
      <c r="C469" s="19"/>
      <c r="D469" s="24"/>
      <c r="E469" s="36"/>
      <c r="F469" s="36"/>
      <c r="G469" s="36"/>
      <c r="I469" s="26"/>
      <c r="J469" s="30"/>
      <c r="K469" s="36"/>
      <c r="L469" s="36"/>
      <c r="M469" s="36"/>
      <c r="N469" s="36"/>
    </row>
    <row r="470" spans="2:14" ht="18" thickBot="1" x14ac:dyDescent="0.5">
      <c r="B470" s="35"/>
      <c r="C470" s="19"/>
      <c r="D470" s="24"/>
      <c r="E470" s="36"/>
      <c r="F470" s="36"/>
      <c r="G470" s="36"/>
      <c r="I470" s="26"/>
      <c r="J470" s="30"/>
      <c r="K470" s="36"/>
      <c r="L470" s="36"/>
      <c r="M470" s="36"/>
      <c r="N470" s="36"/>
    </row>
    <row r="471" spans="2:14" ht="21.6" thickBot="1" x14ac:dyDescent="0.55000000000000004">
      <c r="B471" s="35"/>
      <c r="C471" s="19"/>
      <c r="D471" s="24"/>
      <c r="E471" s="36"/>
      <c r="F471" s="36"/>
      <c r="G471" s="36"/>
      <c r="I471" s="15">
        <f>SUM(I466:I470)</f>
        <v>0</v>
      </c>
      <c r="J471" s="93" t="str">
        <f>IF(I471&gt;=5,"YA NO PUEDE SOLICITAR DIAS CAPACITACION","PUEDE SOLICITAR DIAS CAPACITACION")</f>
        <v>PUEDE SOLICITAR DIAS CAPACITACION</v>
      </c>
      <c r="K471" s="94"/>
      <c r="L471" s="94"/>
      <c r="M471" s="94"/>
      <c r="N471" s="95"/>
    </row>
    <row r="472" spans="2:14" ht="21.6" thickBot="1" x14ac:dyDescent="0.55000000000000004">
      <c r="B472" s="35"/>
      <c r="C472" s="19"/>
      <c r="D472" s="24"/>
      <c r="E472" s="36"/>
      <c r="F472" s="36"/>
      <c r="G472" s="36"/>
      <c r="I472" s="17">
        <f>5-I471</f>
        <v>5</v>
      </c>
      <c r="J472" s="93" t="str">
        <f>IF(I471&gt;5,"EXISTE UN ERROR","OK")</f>
        <v>OK</v>
      </c>
      <c r="K472" s="94"/>
      <c r="L472" s="94"/>
      <c r="M472" s="94"/>
      <c r="N472" s="95"/>
    </row>
    <row r="473" spans="2:14" ht="17.399999999999999" x14ac:dyDescent="0.45">
      <c r="B473" s="35"/>
      <c r="C473" s="19"/>
      <c r="D473" s="24"/>
      <c r="E473" s="36"/>
      <c r="F473" s="36"/>
      <c r="G473" s="36"/>
    </row>
    <row r="474" spans="2:14" ht="17.399999999999999" x14ac:dyDescent="0.45">
      <c r="B474" s="35"/>
      <c r="C474" s="19"/>
      <c r="D474" s="24"/>
      <c r="E474" s="36"/>
      <c r="F474" s="36"/>
      <c r="G474" s="36"/>
    </row>
    <row r="475" spans="2:14" ht="18" thickBot="1" x14ac:dyDescent="0.5">
      <c r="B475" s="35"/>
      <c r="C475" s="39"/>
      <c r="D475" s="40"/>
      <c r="E475" s="37"/>
      <c r="F475" s="37"/>
      <c r="G475" s="37"/>
    </row>
    <row r="476" spans="2:14" ht="21.6" thickBot="1" x14ac:dyDescent="0.55000000000000004">
      <c r="B476" s="8">
        <f>+E450-F450</f>
        <v>1</v>
      </c>
      <c r="C476" s="87" t="str">
        <f>IF(E450&lt;=F450,"YA NO TIENE FERIADOS","PUEDE SOLICITAR DIAS FERIADOS")</f>
        <v>PUEDE SOLICITAR DIAS FERIADOS</v>
      </c>
      <c r="D476" s="88"/>
      <c r="E476" s="88"/>
      <c r="F476" s="88"/>
      <c r="G476" s="89"/>
    </row>
    <row r="477" spans="2:14" ht="19.2" thickBot="1" x14ac:dyDescent="0.5">
      <c r="C477" s="90" t="str">
        <f>IF(F450&gt;E450,"EXISTE UN ERROR","OK")</f>
        <v>OK</v>
      </c>
      <c r="D477" s="91"/>
      <c r="E477" s="91"/>
      <c r="F477" s="91"/>
      <c r="G477" s="92"/>
    </row>
    <row r="479" spans="2:14" ht="19.2" thickBot="1" x14ac:dyDescent="0.5">
      <c r="B479" s="16" t="s">
        <v>36</v>
      </c>
      <c r="I479" s="16" t="s">
        <v>36</v>
      </c>
    </row>
    <row r="480" spans="2:14" ht="18.600000000000001" thickBot="1" x14ac:dyDescent="0.4">
      <c r="B480" s="5" t="s">
        <v>0</v>
      </c>
      <c r="C480" s="5" t="s">
        <v>1</v>
      </c>
      <c r="D480" s="5" t="s">
        <v>98</v>
      </c>
      <c r="E480" s="5" t="s">
        <v>12</v>
      </c>
      <c r="F480" s="6" t="s">
        <v>2</v>
      </c>
      <c r="G480" s="6" t="s">
        <v>7</v>
      </c>
      <c r="I480" s="2" t="s">
        <v>3</v>
      </c>
      <c r="J480" s="3" t="s">
        <v>4</v>
      </c>
      <c r="K480" s="3" t="s">
        <v>5</v>
      </c>
      <c r="L480" s="3" t="s">
        <v>6</v>
      </c>
      <c r="M480" s="3" t="s">
        <v>7</v>
      </c>
      <c r="N480" s="4" t="s">
        <v>8</v>
      </c>
    </row>
    <row r="481" spans="2:14" ht="17.399999999999999" x14ac:dyDescent="0.45">
      <c r="B481" s="9">
        <v>15</v>
      </c>
      <c r="C481" s="9">
        <v>0</v>
      </c>
      <c r="D481" s="9">
        <v>0</v>
      </c>
      <c r="E481" s="11">
        <f>+B481+C481+D481</f>
        <v>15</v>
      </c>
      <c r="F481" s="11">
        <f>SUM(B482:B506)+SUM(D482:D506)</f>
        <v>0</v>
      </c>
      <c r="G481" s="19"/>
      <c r="I481" s="21">
        <v>1</v>
      </c>
      <c r="J481" s="22"/>
      <c r="K481" s="23">
        <v>45673</v>
      </c>
      <c r="L481" s="23">
        <v>45673</v>
      </c>
      <c r="M481" s="69" t="s">
        <v>104</v>
      </c>
      <c r="N481" s="25"/>
    </row>
    <row r="482" spans="2:14" ht="17.399999999999999" x14ac:dyDescent="0.45">
      <c r="B482" s="35"/>
      <c r="C482" s="19"/>
      <c r="D482" s="24"/>
      <c r="E482" s="27"/>
      <c r="F482" s="27"/>
      <c r="G482" s="24"/>
      <c r="I482" s="26">
        <v>1</v>
      </c>
      <c r="J482" s="22"/>
      <c r="K482" s="27">
        <v>45678</v>
      </c>
      <c r="L482" s="27">
        <v>45678</v>
      </c>
      <c r="M482" s="69" t="s">
        <v>104</v>
      </c>
      <c r="N482" s="24"/>
    </row>
    <row r="483" spans="2:14" ht="17.399999999999999" x14ac:dyDescent="0.45">
      <c r="B483" s="35"/>
      <c r="C483" s="19"/>
      <c r="D483" s="24"/>
      <c r="E483" s="27"/>
      <c r="F483" s="27"/>
      <c r="G483" s="24"/>
      <c r="I483" s="26"/>
      <c r="J483" s="22"/>
      <c r="K483" s="27"/>
      <c r="L483" s="27"/>
      <c r="M483" s="24"/>
      <c r="N483" s="24"/>
    </row>
    <row r="484" spans="2:14" ht="17.399999999999999" x14ac:dyDescent="0.45">
      <c r="B484" s="35"/>
      <c r="C484" s="19"/>
      <c r="D484" s="24"/>
      <c r="E484" s="27"/>
      <c r="F484" s="27"/>
      <c r="G484" s="24"/>
      <c r="I484" s="26"/>
      <c r="J484" s="22"/>
      <c r="K484" s="27"/>
      <c r="L484" s="27"/>
      <c r="M484" s="24"/>
      <c r="N484" s="24"/>
    </row>
    <row r="485" spans="2:14" ht="17.399999999999999" x14ac:dyDescent="0.45">
      <c r="B485" s="35"/>
      <c r="C485" s="19"/>
      <c r="D485" s="24"/>
      <c r="E485" s="27"/>
      <c r="F485" s="27"/>
      <c r="G485" s="24"/>
      <c r="I485" s="26"/>
      <c r="J485" s="22"/>
      <c r="K485" s="27"/>
      <c r="L485" s="27"/>
      <c r="M485" s="24"/>
      <c r="N485" s="24"/>
    </row>
    <row r="486" spans="2:14" ht="17.399999999999999" x14ac:dyDescent="0.45">
      <c r="B486" s="35"/>
      <c r="C486" s="19"/>
      <c r="D486" s="24"/>
      <c r="E486" s="24"/>
      <c r="F486" s="24"/>
      <c r="G486" s="24"/>
      <c r="I486" s="26"/>
      <c r="J486" s="22"/>
      <c r="K486" s="27"/>
      <c r="L486" s="27"/>
      <c r="M486" s="24"/>
      <c r="N486" s="24"/>
    </row>
    <row r="487" spans="2:14" ht="17.399999999999999" x14ac:dyDescent="0.45">
      <c r="B487" s="35"/>
      <c r="C487" s="19"/>
      <c r="D487" s="24"/>
      <c r="E487" s="24"/>
      <c r="F487" s="24"/>
      <c r="G487" s="24"/>
      <c r="I487" s="26"/>
      <c r="J487" s="22"/>
      <c r="K487" s="27"/>
      <c r="L487" s="27"/>
      <c r="M487" s="24"/>
      <c r="N487" s="24"/>
    </row>
    <row r="488" spans="2:14" ht="17.399999999999999" x14ac:dyDescent="0.45">
      <c r="B488" s="35"/>
      <c r="C488" s="19"/>
      <c r="D488" s="24"/>
      <c r="E488" s="24"/>
      <c r="F488" s="24"/>
      <c r="G488" s="24"/>
      <c r="I488" s="26"/>
      <c r="J488" s="22"/>
      <c r="K488" s="24"/>
      <c r="L488" s="24"/>
      <c r="M488" s="24"/>
      <c r="N488" s="24"/>
    </row>
    <row r="489" spans="2:14" ht="17.399999999999999" x14ac:dyDescent="0.45">
      <c r="B489" s="35"/>
      <c r="C489" s="19"/>
      <c r="D489" s="24"/>
      <c r="E489" s="24"/>
      <c r="F489" s="24"/>
      <c r="G489" s="24"/>
      <c r="I489" s="26"/>
      <c r="J489" s="22"/>
      <c r="K489" s="24"/>
      <c r="L489" s="24"/>
      <c r="M489" s="24"/>
      <c r="N489" s="24"/>
    </row>
    <row r="490" spans="2:14" ht="17.399999999999999" x14ac:dyDescent="0.45">
      <c r="B490" s="35"/>
      <c r="C490" s="19"/>
      <c r="D490" s="24"/>
      <c r="E490" s="24"/>
      <c r="F490" s="24"/>
      <c r="G490" s="24"/>
      <c r="I490" s="26"/>
      <c r="J490" s="22"/>
      <c r="K490" s="24"/>
      <c r="L490" s="24"/>
      <c r="M490" s="24"/>
      <c r="N490" s="24"/>
    </row>
    <row r="491" spans="2:14" ht="17.399999999999999" x14ac:dyDescent="0.45">
      <c r="B491" s="35"/>
      <c r="C491" s="19"/>
      <c r="D491" s="24"/>
      <c r="E491" s="24"/>
      <c r="F491" s="24"/>
      <c r="G491" s="24"/>
      <c r="I491" s="26"/>
      <c r="J491" s="22"/>
      <c r="K491" s="24"/>
      <c r="L491" s="24"/>
      <c r="M491" s="24"/>
      <c r="N491" s="24"/>
    </row>
    <row r="492" spans="2:14" ht="18" thickBot="1" x14ac:dyDescent="0.5">
      <c r="B492" s="35"/>
      <c r="C492" s="19"/>
      <c r="D492" s="24"/>
      <c r="E492" s="24"/>
      <c r="F492" s="24"/>
      <c r="G492" s="24"/>
      <c r="I492" s="28"/>
      <c r="J492" s="22"/>
      <c r="K492" s="29"/>
      <c r="L492" s="29"/>
      <c r="M492" s="29"/>
      <c r="N492" s="29"/>
    </row>
    <row r="493" spans="2:14" ht="21.6" thickBot="1" x14ac:dyDescent="0.55000000000000004">
      <c r="B493" s="35"/>
      <c r="C493" s="19"/>
      <c r="D493" s="24"/>
      <c r="E493" s="36"/>
      <c r="F493" s="36"/>
      <c r="G493" s="36"/>
      <c r="I493" s="15">
        <f>SUM(I481:I492)</f>
        <v>2</v>
      </c>
      <c r="J493" s="93" t="str">
        <f>IF(I493&gt;=6,"YA NO PUEDE SOLICITAR DIAS ADMINISTRATIVOS","PUEDE SOLICITAR DIAS ADMINISTRATIVOS")</f>
        <v>PUEDE SOLICITAR DIAS ADMINISTRATIVOS</v>
      </c>
      <c r="K493" s="94"/>
      <c r="L493" s="94"/>
      <c r="M493" s="94"/>
      <c r="N493" s="95"/>
    </row>
    <row r="494" spans="2:14" ht="21.6" thickBot="1" x14ac:dyDescent="0.55000000000000004">
      <c r="B494" s="35"/>
      <c r="C494" s="19"/>
      <c r="D494" s="24"/>
      <c r="E494" s="36"/>
      <c r="F494" s="36"/>
      <c r="G494" s="36"/>
      <c r="I494" s="17">
        <f>6-I493</f>
        <v>4</v>
      </c>
      <c r="J494" s="93" t="str">
        <f>IF(I493&gt;6,"EXISTE UN ERROR","OK")</f>
        <v>OK</v>
      </c>
      <c r="K494" s="94"/>
      <c r="L494" s="94"/>
      <c r="M494" s="94"/>
      <c r="N494" s="95"/>
    </row>
    <row r="495" spans="2:14" ht="18" thickBot="1" x14ac:dyDescent="0.5">
      <c r="B495" s="35"/>
      <c r="C495" s="19"/>
      <c r="D495" s="24"/>
      <c r="E495" s="36"/>
      <c r="F495" s="36"/>
      <c r="G495" s="36"/>
      <c r="I495" s="1"/>
    </row>
    <row r="496" spans="2:14" ht="19.8" thickBot="1" x14ac:dyDescent="0.5">
      <c r="B496" s="35"/>
      <c r="C496" s="19"/>
      <c r="D496" s="24"/>
      <c r="E496" s="36"/>
      <c r="F496" s="36"/>
      <c r="G496" s="36"/>
      <c r="I496" s="12" t="s">
        <v>3</v>
      </c>
      <c r="J496" s="13"/>
      <c r="K496" s="13" t="s">
        <v>5</v>
      </c>
      <c r="L496" s="13" t="s">
        <v>6</v>
      </c>
      <c r="M496" s="13" t="s">
        <v>7</v>
      </c>
      <c r="N496" s="14" t="s">
        <v>8</v>
      </c>
    </row>
    <row r="497" spans="2:14" ht="17.399999999999999" x14ac:dyDescent="0.45">
      <c r="B497" s="35"/>
      <c r="C497" s="19"/>
      <c r="D497" s="24"/>
      <c r="E497" s="36"/>
      <c r="F497" s="36"/>
      <c r="G497" s="36"/>
      <c r="I497" s="21"/>
      <c r="J497" s="30"/>
      <c r="K497" s="30"/>
      <c r="L497" s="30"/>
      <c r="M497" s="30"/>
      <c r="N497" s="30"/>
    </row>
    <row r="498" spans="2:14" ht="17.399999999999999" x14ac:dyDescent="0.45">
      <c r="B498" s="35"/>
      <c r="C498" s="19"/>
      <c r="D498" s="24"/>
      <c r="E498" s="36"/>
      <c r="F498" s="36"/>
      <c r="G498" s="36"/>
      <c r="I498" s="26"/>
      <c r="J498" s="30"/>
      <c r="K498" s="36"/>
      <c r="L498" s="36"/>
      <c r="M498" s="36"/>
      <c r="N498" s="36"/>
    </row>
    <row r="499" spans="2:14" ht="17.399999999999999" x14ac:dyDescent="0.45">
      <c r="B499" s="35"/>
      <c r="C499" s="19"/>
      <c r="D499" s="24"/>
      <c r="E499" s="36"/>
      <c r="F499" s="36"/>
      <c r="G499" s="36"/>
      <c r="I499" s="26"/>
      <c r="J499" s="30"/>
      <c r="K499" s="36"/>
      <c r="L499" s="36"/>
      <c r="M499" s="36"/>
      <c r="N499" s="36"/>
    </row>
    <row r="500" spans="2:14" ht="17.399999999999999" x14ac:dyDescent="0.45">
      <c r="B500" s="35"/>
      <c r="C500" s="19"/>
      <c r="D500" s="24"/>
      <c r="E500" s="36"/>
      <c r="F500" s="36"/>
      <c r="G500" s="36"/>
      <c r="I500" s="26"/>
      <c r="J500" s="30"/>
      <c r="K500" s="36"/>
      <c r="L500" s="36"/>
      <c r="M500" s="36"/>
      <c r="N500" s="36"/>
    </row>
    <row r="501" spans="2:14" ht="18" thickBot="1" x14ac:dyDescent="0.5">
      <c r="B501" s="35"/>
      <c r="C501" s="19"/>
      <c r="D501" s="24"/>
      <c r="E501" s="36"/>
      <c r="F501" s="36"/>
      <c r="G501" s="36"/>
      <c r="I501" s="26"/>
      <c r="J501" s="30"/>
      <c r="K501" s="36"/>
      <c r="L501" s="36"/>
      <c r="M501" s="36"/>
      <c r="N501" s="36"/>
    </row>
    <row r="502" spans="2:14" ht="21.6" thickBot="1" x14ac:dyDescent="0.55000000000000004">
      <c r="B502" s="35"/>
      <c r="C502" s="19"/>
      <c r="D502" s="24"/>
      <c r="E502" s="36"/>
      <c r="F502" s="36"/>
      <c r="G502" s="36"/>
      <c r="I502" s="15">
        <f>SUM(I497:I501)</f>
        <v>0</v>
      </c>
      <c r="J502" s="93" t="str">
        <f>IF(I502&gt;=5,"YA NO PUEDE SOLICITAR DIAS CAPACITACION","PUEDE SOLICITAR DIAS CAPACITACION")</f>
        <v>PUEDE SOLICITAR DIAS CAPACITACION</v>
      </c>
      <c r="K502" s="94"/>
      <c r="L502" s="94"/>
      <c r="M502" s="94"/>
      <c r="N502" s="95"/>
    </row>
    <row r="503" spans="2:14" ht="21.6" thickBot="1" x14ac:dyDescent="0.55000000000000004">
      <c r="B503" s="35"/>
      <c r="C503" s="19"/>
      <c r="D503" s="24"/>
      <c r="E503" s="36"/>
      <c r="F503" s="36"/>
      <c r="G503" s="36"/>
      <c r="I503" s="17">
        <f>5-I502</f>
        <v>5</v>
      </c>
      <c r="J503" s="93" t="str">
        <f>IF(I502&gt;5,"EXISTE UN ERROR","OK")</f>
        <v>OK</v>
      </c>
      <c r="K503" s="94"/>
      <c r="L503" s="94"/>
      <c r="M503" s="94"/>
      <c r="N503" s="95"/>
    </row>
    <row r="504" spans="2:14" ht="17.399999999999999" x14ac:dyDescent="0.45">
      <c r="B504" s="35"/>
      <c r="C504" s="19"/>
      <c r="D504" s="24"/>
      <c r="E504" s="36"/>
      <c r="F504" s="36"/>
      <c r="G504" s="36"/>
    </row>
    <row r="505" spans="2:14" ht="17.399999999999999" x14ac:dyDescent="0.45">
      <c r="B505" s="35"/>
      <c r="C505" s="19"/>
      <c r="D505" s="24"/>
      <c r="E505" s="36"/>
      <c r="F505" s="36"/>
      <c r="G505" s="36"/>
    </row>
    <row r="506" spans="2:14" ht="18" thickBot="1" x14ac:dyDescent="0.5">
      <c r="B506" s="35"/>
      <c r="C506" s="20"/>
      <c r="D506" s="29"/>
      <c r="E506" s="37"/>
      <c r="F506" s="37"/>
      <c r="G506" s="37"/>
    </row>
    <row r="507" spans="2:14" ht="21.6" thickBot="1" x14ac:dyDescent="0.55000000000000004">
      <c r="B507" s="8">
        <f>+E481-F481</f>
        <v>15</v>
      </c>
      <c r="C507" s="87" t="str">
        <f>IF(E481&lt;=F481,"YA NO TIENE FERIADOS","PUEDE SOLICITAR DIAS FERIADOS")</f>
        <v>PUEDE SOLICITAR DIAS FERIADOS</v>
      </c>
      <c r="D507" s="88"/>
      <c r="E507" s="88"/>
      <c r="F507" s="88"/>
      <c r="G507" s="89"/>
    </row>
    <row r="508" spans="2:14" ht="19.2" thickBot="1" x14ac:dyDescent="0.5">
      <c r="C508" s="90" t="str">
        <f>IF(F481&gt;E481,"EXISTE UN ERROR","OK")</f>
        <v>OK</v>
      </c>
      <c r="D508" s="91"/>
      <c r="E508" s="91"/>
      <c r="F508" s="91"/>
      <c r="G508" s="92"/>
    </row>
    <row r="510" spans="2:14" ht="19.2" thickBot="1" x14ac:dyDescent="0.5">
      <c r="B510" s="16" t="s">
        <v>37</v>
      </c>
      <c r="I510" s="16" t="s">
        <v>37</v>
      </c>
    </row>
    <row r="511" spans="2:14" ht="18.600000000000001" thickBot="1" x14ac:dyDescent="0.4">
      <c r="B511" s="5" t="s">
        <v>0</v>
      </c>
      <c r="C511" s="5" t="s">
        <v>1</v>
      </c>
      <c r="D511" s="5" t="s">
        <v>98</v>
      </c>
      <c r="E511" s="5" t="s">
        <v>12</v>
      </c>
      <c r="F511" s="6" t="s">
        <v>2</v>
      </c>
      <c r="G511" s="6" t="s">
        <v>7</v>
      </c>
      <c r="I511" s="2" t="s">
        <v>3</v>
      </c>
      <c r="J511" s="3" t="s">
        <v>4</v>
      </c>
      <c r="K511" s="3" t="s">
        <v>5</v>
      </c>
      <c r="L511" s="3" t="s">
        <v>6</v>
      </c>
      <c r="M511" s="3" t="s">
        <v>7</v>
      </c>
      <c r="N511" s="4" t="s">
        <v>8</v>
      </c>
    </row>
    <row r="512" spans="2:14" ht="17.399999999999999" x14ac:dyDescent="0.45">
      <c r="B512" s="9">
        <v>15</v>
      </c>
      <c r="C512" s="9">
        <v>4</v>
      </c>
      <c r="D512" s="9">
        <v>0</v>
      </c>
      <c r="E512" s="11">
        <f>+B512+C512+D512</f>
        <v>19</v>
      </c>
      <c r="F512" s="11">
        <f>SUM(B513:B537)+SUM(D513:D537)</f>
        <v>19</v>
      </c>
      <c r="G512" s="19"/>
      <c r="I512" s="21">
        <v>0.5</v>
      </c>
      <c r="J512" s="22" t="s">
        <v>10</v>
      </c>
      <c r="K512" s="23">
        <v>45764</v>
      </c>
      <c r="L512" s="23">
        <v>45764</v>
      </c>
      <c r="M512" s="69" t="s">
        <v>134</v>
      </c>
      <c r="N512" s="25"/>
    </row>
    <row r="513" spans="2:14" ht="17.399999999999999" x14ac:dyDescent="0.45">
      <c r="B513" s="35">
        <v>7</v>
      </c>
      <c r="C513" s="19"/>
      <c r="D513" s="24"/>
      <c r="E513" s="27">
        <v>45680</v>
      </c>
      <c r="F513" s="27">
        <v>45688</v>
      </c>
      <c r="G513" s="69" t="s">
        <v>102</v>
      </c>
      <c r="I513" s="26">
        <v>1</v>
      </c>
      <c r="J513" s="22"/>
      <c r="K513" s="27">
        <v>45779</v>
      </c>
      <c r="L513" s="27">
        <v>45779</v>
      </c>
      <c r="M513" s="69" t="s">
        <v>149</v>
      </c>
      <c r="N513" s="24"/>
    </row>
    <row r="514" spans="2:14" ht="17.399999999999999" x14ac:dyDescent="0.45">
      <c r="B514" s="35">
        <v>5</v>
      </c>
      <c r="C514" s="19"/>
      <c r="D514" s="24"/>
      <c r="E514" s="27">
        <v>45705</v>
      </c>
      <c r="F514" s="27">
        <v>45709</v>
      </c>
      <c r="G514" s="69" t="s">
        <v>118</v>
      </c>
      <c r="I514" s="26">
        <v>0.5</v>
      </c>
      <c r="J514" s="22" t="s">
        <v>10</v>
      </c>
      <c r="K514" s="27">
        <v>45775</v>
      </c>
      <c r="L514" s="27">
        <v>45775</v>
      </c>
      <c r="M514" s="71" t="s">
        <v>132</v>
      </c>
      <c r="N514" s="24"/>
    </row>
    <row r="515" spans="2:14" ht="17.399999999999999" x14ac:dyDescent="0.45">
      <c r="B515" s="35">
        <v>7</v>
      </c>
      <c r="C515" s="19"/>
      <c r="D515" s="24"/>
      <c r="E515" s="27">
        <v>45930</v>
      </c>
      <c r="F515" s="27">
        <v>45938</v>
      </c>
      <c r="G515" s="69" t="s">
        <v>216</v>
      </c>
      <c r="I515" s="26">
        <v>0.5</v>
      </c>
      <c r="J515" s="22" t="s">
        <v>10</v>
      </c>
      <c r="K515" s="27">
        <v>45789</v>
      </c>
      <c r="L515" s="27">
        <v>45789</v>
      </c>
      <c r="M515" s="69" t="s">
        <v>147</v>
      </c>
      <c r="N515" s="24"/>
    </row>
    <row r="516" spans="2:14" ht="17.399999999999999" x14ac:dyDescent="0.45">
      <c r="B516" s="35"/>
      <c r="C516" s="19"/>
      <c r="D516" s="24"/>
      <c r="E516" s="27"/>
      <c r="F516" s="27"/>
      <c r="G516" s="24"/>
      <c r="I516" s="26">
        <v>1</v>
      </c>
      <c r="J516" s="22"/>
      <c r="K516" s="27">
        <v>45827</v>
      </c>
      <c r="L516" s="27">
        <v>45827</v>
      </c>
      <c r="M516" s="70" t="s">
        <v>163</v>
      </c>
      <c r="N516" s="24"/>
    </row>
    <row r="517" spans="2:14" ht="17.399999999999999" x14ac:dyDescent="0.45">
      <c r="B517" s="35"/>
      <c r="C517" s="19"/>
      <c r="D517" s="24"/>
      <c r="E517" s="27"/>
      <c r="F517" s="27"/>
      <c r="G517" s="24"/>
      <c r="I517" s="26">
        <v>1</v>
      </c>
      <c r="J517" s="22"/>
      <c r="K517" s="27">
        <v>45866</v>
      </c>
      <c r="L517" s="27">
        <v>45866</v>
      </c>
      <c r="M517" s="70" t="s">
        <v>163</v>
      </c>
      <c r="N517" s="24"/>
    </row>
    <row r="518" spans="2:14" ht="17.399999999999999" x14ac:dyDescent="0.45">
      <c r="B518" s="35"/>
      <c r="C518" s="19"/>
      <c r="D518" s="24"/>
      <c r="E518" s="24"/>
      <c r="F518" s="24"/>
      <c r="G518" s="24"/>
      <c r="I518" s="26">
        <v>0.5</v>
      </c>
      <c r="J518" s="22" t="s">
        <v>10</v>
      </c>
      <c r="K518" s="27">
        <v>45867</v>
      </c>
      <c r="L518" s="27">
        <v>45867</v>
      </c>
      <c r="M518" s="70" t="s">
        <v>167</v>
      </c>
      <c r="N518" s="24"/>
    </row>
    <row r="519" spans="2:14" ht="17.399999999999999" x14ac:dyDescent="0.45">
      <c r="B519" s="35"/>
      <c r="C519" s="19"/>
      <c r="D519" s="24"/>
      <c r="E519" s="24"/>
      <c r="F519" s="24"/>
      <c r="G519" s="24"/>
      <c r="I519" s="26">
        <v>0.5</v>
      </c>
      <c r="J519" s="22" t="s">
        <v>10</v>
      </c>
      <c r="K519" s="27">
        <v>45883</v>
      </c>
      <c r="L519" s="27">
        <v>45883</v>
      </c>
      <c r="M519" s="69" t="s">
        <v>174</v>
      </c>
      <c r="N519" s="24"/>
    </row>
    <row r="520" spans="2:14" ht="17.399999999999999" x14ac:dyDescent="0.45">
      <c r="B520" s="35"/>
      <c r="C520" s="19"/>
      <c r="D520" s="24"/>
      <c r="E520" s="24"/>
      <c r="F520" s="24"/>
      <c r="G520" s="24"/>
      <c r="I520" s="26">
        <v>0.5</v>
      </c>
      <c r="J520" s="22" t="s">
        <v>9</v>
      </c>
      <c r="K520" s="27">
        <v>46001</v>
      </c>
      <c r="L520" s="27">
        <v>46001</v>
      </c>
      <c r="M520" s="24"/>
      <c r="N520" s="24"/>
    </row>
    <row r="521" spans="2:14" ht="17.399999999999999" x14ac:dyDescent="0.45">
      <c r="B521" s="35"/>
      <c r="C521" s="19"/>
      <c r="D521" s="24"/>
      <c r="E521" s="24"/>
      <c r="F521" s="24"/>
      <c r="G521" s="24"/>
      <c r="I521" s="26"/>
      <c r="J521" s="22"/>
      <c r="K521" s="27"/>
      <c r="L521" s="27"/>
      <c r="M521" s="24"/>
      <c r="N521" s="24"/>
    </row>
    <row r="522" spans="2:14" ht="17.399999999999999" x14ac:dyDescent="0.45">
      <c r="B522" s="35"/>
      <c r="C522" s="19"/>
      <c r="D522" s="24"/>
      <c r="E522" s="24"/>
      <c r="F522" s="24"/>
      <c r="G522" s="24"/>
      <c r="I522" s="26"/>
      <c r="J522" s="22"/>
      <c r="K522" s="24"/>
      <c r="L522" s="24"/>
      <c r="M522" s="24"/>
      <c r="N522" s="24"/>
    </row>
    <row r="523" spans="2:14" ht="18" thickBot="1" x14ac:dyDescent="0.5">
      <c r="B523" s="35"/>
      <c r="C523" s="19"/>
      <c r="D523" s="24"/>
      <c r="E523" s="24"/>
      <c r="F523" s="24"/>
      <c r="G523" s="24"/>
      <c r="I523" s="28"/>
      <c r="J523" s="22"/>
      <c r="K523" s="29"/>
      <c r="L523" s="29"/>
      <c r="M523" s="29"/>
      <c r="N523" s="29"/>
    </row>
    <row r="524" spans="2:14" ht="21.6" thickBot="1" x14ac:dyDescent="0.55000000000000004">
      <c r="B524" s="35"/>
      <c r="C524" s="19"/>
      <c r="D524" s="24"/>
      <c r="E524" s="36"/>
      <c r="F524" s="36"/>
      <c r="G524" s="36"/>
      <c r="I524" s="15">
        <f>SUM(I512:I523)</f>
        <v>6</v>
      </c>
      <c r="J524" s="93" t="str">
        <f>IF(I524&gt;=6,"YA NO PUEDE SOLICITAR DIAS ADMINISTRATIVOS","PUEDE SOLICITAR DIAS ADMINISTRATIVOS")</f>
        <v>YA NO PUEDE SOLICITAR DIAS ADMINISTRATIVOS</v>
      </c>
      <c r="K524" s="94"/>
      <c r="L524" s="94"/>
      <c r="M524" s="94"/>
      <c r="N524" s="95"/>
    </row>
    <row r="525" spans="2:14" ht="21.6" thickBot="1" x14ac:dyDescent="0.55000000000000004">
      <c r="B525" s="35"/>
      <c r="C525" s="19"/>
      <c r="D525" s="24"/>
      <c r="E525" s="36"/>
      <c r="F525" s="36"/>
      <c r="G525" s="36"/>
      <c r="I525" s="17">
        <f>6-I524</f>
        <v>0</v>
      </c>
      <c r="J525" s="93" t="str">
        <f>IF(I524&gt;6,"EXISTE UN ERROR","OK")</f>
        <v>OK</v>
      </c>
      <c r="K525" s="94"/>
      <c r="L525" s="94"/>
      <c r="M525" s="94"/>
      <c r="N525" s="95"/>
    </row>
    <row r="526" spans="2:14" ht="18" thickBot="1" x14ac:dyDescent="0.5">
      <c r="B526" s="35"/>
      <c r="C526" s="19"/>
      <c r="D526" s="24"/>
      <c r="E526" s="36"/>
      <c r="F526" s="36"/>
      <c r="G526" s="36"/>
      <c r="I526" s="1"/>
    </row>
    <row r="527" spans="2:14" ht="19.8" thickBot="1" x14ac:dyDescent="0.5">
      <c r="B527" s="35"/>
      <c r="C527" s="19"/>
      <c r="D527" s="24"/>
      <c r="E527" s="36"/>
      <c r="F527" s="36"/>
      <c r="G527" s="36"/>
      <c r="I527" s="12" t="s">
        <v>3</v>
      </c>
      <c r="J527" s="13"/>
      <c r="K527" s="13" t="s">
        <v>5</v>
      </c>
      <c r="L527" s="13" t="s">
        <v>6</v>
      </c>
      <c r="M527" s="13" t="s">
        <v>7</v>
      </c>
      <c r="N527" s="14" t="s">
        <v>8</v>
      </c>
    </row>
    <row r="528" spans="2:14" ht="17.399999999999999" x14ac:dyDescent="0.45">
      <c r="B528" s="35"/>
      <c r="C528" s="19"/>
      <c r="D528" s="24"/>
      <c r="E528" s="36"/>
      <c r="F528" s="36"/>
      <c r="G528" s="36"/>
      <c r="I528" s="21">
        <v>5</v>
      </c>
      <c r="J528" s="30"/>
      <c r="K528" s="31">
        <v>45831</v>
      </c>
      <c r="L528" s="31">
        <v>45835</v>
      </c>
      <c r="M528" s="32"/>
      <c r="N528" s="32"/>
    </row>
    <row r="529" spans="2:14" ht="17.399999999999999" x14ac:dyDescent="0.45">
      <c r="B529" s="35"/>
      <c r="C529" s="19"/>
      <c r="D529" s="24"/>
      <c r="E529" s="36"/>
      <c r="F529" s="36"/>
      <c r="G529" s="36"/>
      <c r="I529" s="26"/>
      <c r="J529" s="30"/>
      <c r="K529" s="33"/>
      <c r="L529" s="33"/>
      <c r="M529" s="34"/>
      <c r="N529" s="34"/>
    </row>
    <row r="530" spans="2:14" ht="17.399999999999999" x14ac:dyDescent="0.45">
      <c r="B530" s="35"/>
      <c r="C530" s="19"/>
      <c r="D530" s="24"/>
      <c r="E530" s="36"/>
      <c r="F530" s="36"/>
      <c r="G530" s="36"/>
      <c r="I530" s="26"/>
      <c r="J530" s="30"/>
      <c r="K530" s="34"/>
      <c r="L530" s="34"/>
      <c r="M530" s="34"/>
      <c r="N530" s="34"/>
    </row>
    <row r="531" spans="2:14" ht="17.399999999999999" x14ac:dyDescent="0.45">
      <c r="B531" s="35"/>
      <c r="C531" s="19"/>
      <c r="D531" s="24"/>
      <c r="E531" s="36"/>
      <c r="F531" s="36"/>
      <c r="G531" s="36"/>
      <c r="I531" s="26"/>
      <c r="J531" s="30"/>
      <c r="K531" s="34"/>
      <c r="L531" s="34"/>
      <c r="M531" s="34"/>
      <c r="N531" s="34"/>
    </row>
    <row r="532" spans="2:14" ht="18" thickBot="1" x14ac:dyDescent="0.5">
      <c r="B532" s="35"/>
      <c r="C532" s="19"/>
      <c r="D532" s="24"/>
      <c r="E532" s="36"/>
      <c r="F532" s="36"/>
      <c r="G532" s="36"/>
      <c r="I532" s="26"/>
      <c r="J532" s="30"/>
      <c r="K532" s="34"/>
      <c r="L532" s="34"/>
      <c r="M532" s="34"/>
      <c r="N532" s="34"/>
    </row>
    <row r="533" spans="2:14" ht="21.6" thickBot="1" x14ac:dyDescent="0.55000000000000004">
      <c r="B533" s="35"/>
      <c r="C533" s="19"/>
      <c r="D533" s="24"/>
      <c r="E533" s="36"/>
      <c r="F533" s="36"/>
      <c r="G533" s="36"/>
      <c r="I533" s="15">
        <f>SUM(I528:I532)</f>
        <v>5</v>
      </c>
      <c r="J533" s="93" t="str">
        <f>IF(I533&gt;=5,"YA NO PUEDE SOLICITAR DIAS CAPACITACION","PUEDE SOLICITAR DIAS CAPACITACION")</f>
        <v>YA NO PUEDE SOLICITAR DIAS CAPACITACION</v>
      </c>
      <c r="K533" s="94"/>
      <c r="L533" s="94"/>
      <c r="M533" s="94"/>
      <c r="N533" s="95"/>
    </row>
    <row r="534" spans="2:14" ht="21.6" thickBot="1" x14ac:dyDescent="0.55000000000000004">
      <c r="B534" s="35"/>
      <c r="C534" s="19"/>
      <c r="D534" s="24"/>
      <c r="E534" s="36"/>
      <c r="F534" s="36"/>
      <c r="G534" s="36"/>
      <c r="I534" s="17">
        <f>5-I533</f>
        <v>0</v>
      </c>
      <c r="J534" s="93" t="str">
        <f>IF(I533&gt;5,"EXISTE UN ERROR","OK")</f>
        <v>OK</v>
      </c>
      <c r="K534" s="94"/>
      <c r="L534" s="94"/>
      <c r="M534" s="94"/>
      <c r="N534" s="95"/>
    </row>
    <row r="535" spans="2:14" ht="17.399999999999999" x14ac:dyDescent="0.45">
      <c r="B535" s="35"/>
      <c r="C535" s="19"/>
      <c r="D535" s="24"/>
      <c r="E535" s="36"/>
      <c r="F535" s="36"/>
      <c r="G535" s="36"/>
    </row>
    <row r="536" spans="2:14" ht="17.399999999999999" x14ac:dyDescent="0.45">
      <c r="B536" s="35"/>
      <c r="C536" s="19"/>
      <c r="D536" s="24"/>
      <c r="E536" s="36"/>
      <c r="F536" s="36"/>
      <c r="G536" s="36"/>
    </row>
    <row r="537" spans="2:14" ht="18" thickBot="1" x14ac:dyDescent="0.5">
      <c r="B537" s="35"/>
      <c r="C537" s="41"/>
      <c r="D537" s="42"/>
      <c r="E537" s="37"/>
      <c r="F537" s="37"/>
      <c r="G537" s="37"/>
    </row>
    <row r="538" spans="2:14" ht="21.6" thickBot="1" x14ac:dyDescent="0.55000000000000004">
      <c r="B538" s="8">
        <f>+E512-F512</f>
        <v>0</v>
      </c>
      <c r="C538" s="87" t="str">
        <f>IF(E512&lt;=F512,"YA NO TIENE FERIADOS","PUEDE SOLICITAR DIAS FERIADOS")</f>
        <v>YA NO TIENE FERIADOS</v>
      </c>
      <c r="D538" s="88"/>
      <c r="E538" s="88"/>
      <c r="F538" s="88"/>
      <c r="G538" s="89"/>
    </row>
    <row r="539" spans="2:14" ht="19.2" thickBot="1" x14ac:dyDescent="0.5">
      <c r="C539" s="90" t="str">
        <f>IF(F512&gt;E512,"EXISTE UN ERROR","OK")</f>
        <v>OK</v>
      </c>
      <c r="D539" s="91"/>
      <c r="E539" s="91"/>
      <c r="F539" s="91"/>
      <c r="G539" s="92"/>
    </row>
    <row r="541" spans="2:14" ht="19.2" thickBot="1" x14ac:dyDescent="0.5">
      <c r="B541" s="16" t="s">
        <v>109</v>
      </c>
      <c r="I541" s="16" t="str">
        <f>+B541</f>
        <v>IBAÑEZ PEÑA CONSTANZA CAMILA</v>
      </c>
    </row>
    <row r="542" spans="2:14" ht="18.600000000000001" thickBot="1" x14ac:dyDescent="0.4">
      <c r="B542" s="5" t="s">
        <v>0</v>
      </c>
      <c r="C542" s="5" t="s">
        <v>1</v>
      </c>
      <c r="D542" s="5" t="s">
        <v>98</v>
      </c>
      <c r="E542" s="5" t="s">
        <v>12</v>
      </c>
      <c r="F542" s="6" t="s">
        <v>2</v>
      </c>
      <c r="G542" s="6" t="s">
        <v>7</v>
      </c>
      <c r="I542" s="2" t="s">
        <v>3</v>
      </c>
      <c r="J542" s="3" t="s">
        <v>4</v>
      </c>
      <c r="K542" s="3" t="s">
        <v>5</v>
      </c>
      <c r="L542" s="3" t="s">
        <v>6</v>
      </c>
      <c r="M542" s="3" t="s">
        <v>7</v>
      </c>
      <c r="N542" s="4" t="s">
        <v>8</v>
      </c>
    </row>
    <row r="543" spans="2:14" ht="17.399999999999999" x14ac:dyDescent="0.45">
      <c r="B543" s="9">
        <v>15</v>
      </c>
      <c r="C543" s="9">
        <v>19</v>
      </c>
      <c r="D543" s="9">
        <v>0</v>
      </c>
      <c r="E543" s="11">
        <f>+B543+C543+D543</f>
        <v>34</v>
      </c>
      <c r="F543" s="11">
        <f>SUM(B544:B568)+SUM(D544:D568)</f>
        <v>19</v>
      </c>
      <c r="G543" s="19"/>
      <c r="I543" s="21">
        <v>1</v>
      </c>
      <c r="J543" s="22"/>
      <c r="K543" s="23">
        <v>45736</v>
      </c>
      <c r="L543" s="23">
        <v>45736</v>
      </c>
      <c r="M543" s="70" t="s">
        <v>123</v>
      </c>
      <c r="N543" s="25"/>
    </row>
    <row r="544" spans="2:14" ht="17.399999999999999" x14ac:dyDescent="0.45">
      <c r="B544" s="35">
        <v>10</v>
      </c>
      <c r="C544" s="19"/>
      <c r="D544" s="24"/>
      <c r="E544" s="27">
        <v>45705</v>
      </c>
      <c r="F544" s="27">
        <v>45716</v>
      </c>
      <c r="G544" s="69" t="s">
        <v>118</v>
      </c>
      <c r="I544" s="26">
        <v>1</v>
      </c>
      <c r="J544" s="22"/>
      <c r="K544" s="27">
        <v>45768</v>
      </c>
      <c r="L544" s="27">
        <v>45768</v>
      </c>
      <c r="M544" s="69" t="s">
        <v>134</v>
      </c>
      <c r="N544" s="24"/>
    </row>
    <row r="545" spans="2:14" ht="17.399999999999999" x14ac:dyDescent="0.45">
      <c r="B545" s="35">
        <v>4</v>
      </c>
      <c r="C545" s="19"/>
      <c r="D545" s="24"/>
      <c r="E545" s="27">
        <v>45799</v>
      </c>
      <c r="F545" s="27">
        <v>45804</v>
      </c>
      <c r="G545" s="69" t="s">
        <v>148</v>
      </c>
      <c r="I545" s="26">
        <v>0.5</v>
      </c>
      <c r="J545" s="22" t="s">
        <v>9</v>
      </c>
      <c r="K545" s="27">
        <v>45917</v>
      </c>
      <c r="L545" s="27">
        <v>45917</v>
      </c>
      <c r="M545" s="70" t="s">
        <v>204</v>
      </c>
      <c r="N545" s="24"/>
    </row>
    <row r="546" spans="2:14" ht="17.399999999999999" x14ac:dyDescent="0.45">
      <c r="B546" s="35">
        <v>1</v>
      </c>
      <c r="C546" s="19"/>
      <c r="D546" s="24"/>
      <c r="E546" s="27">
        <v>45852</v>
      </c>
      <c r="F546" s="27">
        <v>45852</v>
      </c>
      <c r="G546" s="69" t="s">
        <v>159</v>
      </c>
      <c r="I546" s="26">
        <v>1</v>
      </c>
      <c r="J546" s="22"/>
      <c r="K546" s="27">
        <v>45964</v>
      </c>
      <c r="L546" s="27">
        <v>45964</v>
      </c>
      <c r="M546" s="69" t="s">
        <v>230</v>
      </c>
      <c r="N546" s="24"/>
    </row>
    <row r="547" spans="2:14" ht="17.399999999999999" x14ac:dyDescent="0.45">
      <c r="B547" s="35">
        <v>1</v>
      </c>
      <c r="C547" s="19"/>
      <c r="D547" s="24"/>
      <c r="E547" s="27">
        <v>45887</v>
      </c>
      <c r="F547" s="27">
        <v>45887</v>
      </c>
      <c r="G547" s="69" t="s">
        <v>172</v>
      </c>
      <c r="I547" s="26">
        <v>0.5</v>
      </c>
      <c r="J547" s="22" t="s">
        <v>10</v>
      </c>
      <c r="K547" s="27">
        <v>45980</v>
      </c>
      <c r="L547" s="27">
        <v>45980</v>
      </c>
      <c r="M547" s="24"/>
      <c r="N547" s="24"/>
    </row>
    <row r="548" spans="2:14" ht="17.399999999999999" x14ac:dyDescent="0.45">
      <c r="B548" s="35">
        <v>1</v>
      </c>
      <c r="C548" s="19"/>
      <c r="D548" s="24"/>
      <c r="E548" s="27">
        <v>45960</v>
      </c>
      <c r="F548" s="27">
        <v>45960</v>
      </c>
      <c r="G548" s="69" t="s">
        <v>229</v>
      </c>
      <c r="I548" s="26">
        <v>1</v>
      </c>
      <c r="J548" s="22"/>
      <c r="K548" s="27">
        <v>45996</v>
      </c>
      <c r="L548" s="27">
        <v>45996</v>
      </c>
      <c r="M548" s="24"/>
      <c r="N548" s="24"/>
    </row>
    <row r="549" spans="2:14" ht="17.399999999999999" x14ac:dyDescent="0.45">
      <c r="B549" s="35">
        <v>2</v>
      </c>
      <c r="C549" s="19"/>
      <c r="D549" s="24"/>
      <c r="E549" s="27">
        <v>45981</v>
      </c>
      <c r="F549" s="27">
        <v>45982</v>
      </c>
      <c r="G549" s="24"/>
      <c r="I549" s="26"/>
      <c r="J549" s="22"/>
      <c r="K549" s="27"/>
      <c r="L549" s="27"/>
      <c r="M549" s="24"/>
      <c r="N549" s="24"/>
    </row>
    <row r="550" spans="2:14" ht="17.399999999999999" x14ac:dyDescent="0.45">
      <c r="B550" s="35"/>
      <c r="C550" s="19"/>
      <c r="D550" s="24"/>
      <c r="E550" s="27"/>
      <c r="F550" s="27"/>
      <c r="G550" s="24"/>
      <c r="I550" s="26"/>
      <c r="J550" s="22"/>
      <c r="K550" s="27"/>
      <c r="L550" s="27"/>
      <c r="M550" s="24"/>
      <c r="N550" s="24"/>
    </row>
    <row r="551" spans="2:14" ht="17.399999999999999" x14ac:dyDescent="0.45">
      <c r="B551" s="35"/>
      <c r="C551" s="19"/>
      <c r="D551" s="24"/>
      <c r="E551" s="24"/>
      <c r="F551" s="24"/>
      <c r="G551" s="24"/>
      <c r="I551" s="26"/>
      <c r="J551" s="22"/>
      <c r="K551" s="27"/>
      <c r="L551" s="27"/>
      <c r="M551" s="24"/>
      <c r="N551" s="24"/>
    </row>
    <row r="552" spans="2:14" ht="17.399999999999999" x14ac:dyDescent="0.45">
      <c r="B552" s="35"/>
      <c r="C552" s="19"/>
      <c r="D552" s="24"/>
      <c r="E552" s="24"/>
      <c r="F552" s="24"/>
      <c r="G552" s="24"/>
      <c r="I552" s="26"/>
      <c r="J552" s="22"/>
      <c r="K552" s="27"/>
      <c r="L552" s="27"/>
      <c r="M552" s="24"/>
      <c r="N552" s="24"/>
    </row>
    <row r="553" spans="2:14" ht="17.399999999999999" x14ac:dyDescent="0.45">
      <c r="B553" s="35"/>
      <c r="C553" s="19"/>
      <c r="D553" s="24"/>
      <c r="E553" s="24"/>
      <c r="F553" s="24"/>
      <c r="G553" s="24"/>
      <c r="I553" s="26"/>
      <c r="J553" s="22"/>
      <c r="K553" s="24"/>
      <c r="L553" s="24"/>
      <c r="M553" s="24"/>
      <c r="N553" s="24"/>
    </row>
    <row r="554" spans="2:14" ht="18" thickBot="1" x14ac:dyDescent="0.5">
      <c r="B554" s="35"/>
      <c r="C554" s="19"/>
      <c r="D554" s="24"/>
      <c r="E554" s="24"/>
      <c r="F554" s="24"/>
      <c r="G554" s="24"/>
      <c r="I554" s="28"/>
      <c r="J554" s="22"/>
      <c r="K554" s="29"/>
      <c r="L554" s="29"/>
      <c r="M554" s="29"/>
      <c r="N554" s="29"/>
    </row>
    <row r="555" spans="2:14" ht="21.6" thickBot="1" x14ac:dyDescent="0.55000000000000004">
      <c r="B555" s="35"/>
      <c r="C555" s="19"/>
      <c r="D555" s="24"/>
      <c r="E555" s="36"/>
      <c r="F555" s="36"/>
      <c r="G555" s="36"/>
      <c r="I555" s="15">
        <f>SUM(I543:I554)</f>
        <v>5</v>
      </c>
      <c r="J555" s="93" t="str">
        <f>IF(I555&gt;=6,"YA NO PUEDE SOLICITAR DIAS ADMINISTRATIVOS","PUEDE SOLICITAR DIAS ADMINISTRATIVOS")</f>
        <v>PUEDE SOLICITAR DIAS ADMINISTRATIVOS</v>
      </c>
      <c r="K555" s="94"/>
      <c r="L555" s="94"/>
      <c r="M555" s="94"/>
      <c r="N555" s="95"/>
    </row>
    <row r="556" spans="2:14" ht="21.6" thickBot="1" x14ac:dyDescent="0.55000000000000004">
      <c r="B556" s="35"/>
      <c r="C556" s="19"/>
      <c r="D556" s="24"/>
      <c r="E556" s="36"/>
      <c r="F556" s="36"/>
      <c r="G556" s="36"/>
      <c r="I556" s="17">
        <f>6-I555</f>
        <v>1</v>
      </c>
      <c r="J556" s="93" t="str">
        <f>IF(I555&gt;6,"EXISTE UN ERROR","OK")</f>
        <v>OK</v>
      </c>
      <c r="K556" s="94"/>
      <c r="L556" s="94"/>
      <c r="M556" s="94"/>
      <c r="N556" s="95"/>
    </row>
    <row r="557" spans="2:14" ht="18" thickBot="1" x14ac:dyDescent="0.5">
      <c r="B557" s="35"/>
      <c r="C557" s="19"/>
      <c r="D557" s="24"/>
      <c r="E557" s="36"/>
      <c r="F557" s="36"/>
      <c r="G557" s="36"/>
      <c r="I557" s="1"/>
    </row>
    <row r="558" spans="2:14" ht="19.8" thickBot="1" x14ac:dyDescent="0.5">
      <c r="B558" s="35"/>
      <c r="C558" s="19"/>
      <c r="D558" s="24"/>
      <c r="E558" s="36"/>
      <c r="F558" s="36"/>
      <c r="G558" s="36"/>
      <c r="I558" s="12" t="s">
        <v>3</v>
      </c>
      <c r="J558" s="13"/>
      <c r="K558" s="13" t="s">
        <v>5</v>
      </c>
      <c r="L558" s="13" t="s">
        <v>6</v>
      </c>
      <c r="M558" s="13" t="s">
        <v>7</v>
      </c>
      <c r="N558" s="14" t="s">
        <v>8</v>
      </c>
    </row>
    <row r="559" spans="2:14" ht="17.399999999999999" x14ac:dyDescent="0.45">
      <c r="B559" s="35"/>
      <c r="C559" s="19"/>
      <c r="D559" s="24"/>
      <c r="E559" s="36"/>
      <c r="F559" s="36"/>
      <c r="G559" s="36"/>
      <c r="I559" s="21">
        <v>2</v>
      </c>
      <c r="J559" s="30"/>
      <c r="K559" s="31">
        <v>45915</v>
      </c>
      <c r="L559" s="31">
        <v>45916</v>
      </c>
      <c r="M559" s="32"/>
      <c r="N559" s="32"/>
    </row>
    <row r="560" spans="2:14" ht="17.399999999999999" x14ac:dyDescent="0.45">
      <c r="B560" s="35"/>
      <c r="C560" s="19"/>
      <c r="D560" s="24"/>
      <c r="E560" s="36"/>
      <c r="F560" s="36"/>
      <c r="G560" s="36"/>
      <c r="I560" s="26"/>
      <c r="J560" s="30"/>
      <c r="K560" s="33"/>
      <c r="L560" s="33"/>
      <c r="M560" s="34"/>
      <c r="N560" s="34"/>
    </row>
    <row r="561" spans="2:14" ht="17.399999999999999" x14ac:dyDescent="0.45">
      <c r="B561" s="35"/>
      <c r="C561" s="19"/>
      <c r="D561" s="24"/>
      <c r="E561" s="36"/>
      <c r="F561" s="36"/>
      <c r="G561" s="36"/>
      <c r="I561" s="26"/>
      <c r="J561" s="30"/>
      <c r="K561" s="34"/>
      <c r="L561" s="34"/>
      <c r="M561" s="34"/>
      <c r="N561" s="34"/>
    </row>
    <row r="562" spans="2:14" ht="17.399999999999999" x14ac:dyDescent="0.45">
      <c r="B562" s="35"/>
      <c r="C562" s="19"/>
      <c r="D562" s="24"/>
      <c r="E562" s="36"/>
      <c r="F562" s="36"/>
      <c r="G562" s="36"/>
      <c r="I562" s="26"/>
      <c r="J562" s="30"/>
      <c r="K562" s="34"/>
      <c r="L562" s="34"/>
      <c r="M562" s="34"/>
      <c r="N562" s="34"/>
    </row>
    <row r="563" spans="2:14" ht="18" thickBot="1" x14ac:dyDescent="0.5">
      <c r="B563" s="35"/>
      <c r="C563" s="19"/>
      <c r="D563" s="24"/>
      <c r="E563" s="36"/>
      <c r="F563" s="36"/>
      <c r="G563" s="36"/>
      <c r="I563" s="26"/>
      <c r="J563" s="30"/>
      <c r="K563" s="34"/>
      <c r="L563" s="34"/>
      <c r="M563" s="34"/>
      <c r="N563" s="34"/>
    </row>
    <row r="564" spans="2:14" ht="21.6" thickBot="1" x14ac:dyDescent="0.55000000000000004">
      <c r="B564" s="35"/>
      <c r="C564" s="19"/>
      <c r="D564" s="24"/>
      <c r="E564" s="36"/>
      <c r="F564" s="36"/>
      <c r="G564" s="36"/>
      <c r="I564" s="15">
        <f>SUM(I559:I563)</f>
        <v>2</v>
      </c>
      <c r="J564" s="93" t="str">
        <f>IF(I564&gt;=5,"YA NO PUEDE SOLICITAR DIAS CAPACITACION","PUEDE SOLICITAR DIAS CAPACITACION")</f>
        <v>PUEDE SOLICITAR DIAS CAPACITACION</v>
      </c>
      <c r="K564" s="94"/>
      <c r="L564" s="94"/>
      <c r="M564" s="94"/>
      <c r="N564" s="95"/>
    </row>
    <row r="565" spans="2:14" ht="21.6" thickBot="1" x14ac:dyDescent="0.55000000000000004">
      <c r="B565" s="35"/>
      <c r="C565" s="19"/>
      <c r="D565" s="24"/>
      <c r="E565" s="36"/>
      <c r="F565" s="36"/>
      <c r="G565" s="36"/>
      <c r="I565" s="17">
        <f>5-I564</f>
        <v>3</v>
      </c>
      <c r="J565" s="93" t="str">
        <f>IF(I564&gt;5,"EXISTE UN ERROR","OK")</f>
        <v>OK</v>
      </c>
      <c r="K565" s="94"/>
      <c r="L565" s="94"/>
      <c r="M565" s="94"/>
      <c r="N565" s="95"/>
    </row>
    <row r="566" spans="2:14" ht="17.399999999999999" x14ac:dyDescent="0.45">
      <c r="B566" s="35"/>
      <c r="C566" s="19"/>
      <c r="D566" s="24"/>
      <c r="E566" s="36"/>
      <c r="F566" s="36"/>
      <c r="G566" s="36"/>
    </row>
    <row r="567" spans="2:14" ht="17.399999999999999" x14ac:dyDescent="0.45">
      <c r="B567" s="35"/>
      <c r="C567" s="19"/>
      <c r="D567" s="24"/>
      <c r="E567" s="36"/>
      <c r="F567" s="36"/>
      <c r="G567" s="36"/>
    </row>
    <row r="568" spans="2:14" ht="18" thickBot="1" x14ac:dyDescent="0.5">
      <c r="B568" s="35"/>
      <c r="C568" s="41"/>
      <c r="D568" s="42"/>
      <c r="E568" s="37"/>
      <c r="F568" s="37"/>
      <c r="G568" s="37"/>
    </row>
    <row r="569" spans="2:14" ht="21.6" thickBot="1" x14ac:dyDescent="0.55000000000000004">
      <c r="B569" s="85">
        <f>+E543-F543</f>
        <v>15</v>
      </c>
      <c r="C569" s="87" t="str">
        <f>IF(E543&lt;=F543,"YA NO TIENE FERIADOS","PUEDE SOLICITAR DIAS FERIADOS")</f>
        <v>PUEDE SOLICITAR DIAS FERIADOS</v>
      </c>
      <c r="D569" s="88"/>
      <c r="E569" s="88"/>
      <c r="F569" s="88"/>
      <c r="G569" s="89"/>
    </row>
    <row r="570" spans="2:14" ht="19.2" thickBot="1" x14ac:dyDescent="0.5">
      <c r="C570" s="90" t="str">
        <f>IF(F543&gt;E543,"EXISTE UN ERROR","OK")</f>
        <v>OK</v>
      </c>
      <c r="D570" s="91"/>
      <c r="E570" s="91"/>
      <c r="F570" s="91"/>
      <c r="G570" s="92"/>
    </row>
    <row r="572" spans="2:14" ht="19.2" thickBot="1" x14ac:dyDescent="0.5">
      <c r="B572" s="16" t="s">
        <v>232</v>
      </c>
      <c r="I572" s="16" t="s">
        <v>232</v>
      </c>
    </row>
    <row r="573" spans="2:14" ht="18.600000000000001" thickBot="1" x14ac:dyDescent="0.4">
      <c r="B573" s="5" t="s">
        <v>0</v>
      </c>
      <c r="C573" s="5" t="s">
        <v>1</v>
      </c>
      <c r="D573" s="5" t="s">
        <v>98</v>
      </c>
      <c r="E573" s="5" t="s">
        <v>12</v>
      </c>
      <c r="F573" s="6" t="s">
        <v>2</v>
      </c>
      <c r="G573" s="6" t="s">
        <v>7</v>
      </c>
      <c r="I573" s="2" t="s">
        <v>3</v>
      </c>
      <c r="J573" s="3" t="s">
        <v>4</v>
      </c>
      <c r="K573" s="3" t="s">
        <v>5</v>
      </c>
      <c r="L573" s="3" t="s">
        <v>6</v>
      </c>
      <c r="M573" s="3" t="s">
        <v>7</v>
      </c>
      <c r="N573" s="4" t="s">
        <v>8</v>
      </c>
    </row>
    <row r="574" spans="2:14" ht="17.399999999999999" x14ac:dyDescent="0.45">
      <c r="B574" s="9">
        <v>15</v>
      </c>
      <c r="C574" s="9">
        <v>5</v>
      </c>
      <c r="D574" s="9">
        <v>0</v>
      </c>
      <c r="E574" s="11">
        <f>+B574+C574+D574</f>
        <v>20</v>
      </c>
      <c r="F574" s="11">
        <f>SUM(B575:B599)+SUM(D575:D599)</f>
        <v>5</v>
      </c>
      <c r="G574" s="19"/>
      <c r="I574" s="21">
        <v>1</v>
      </c>
      <c r="J574" s="22"/>
      <c r="K574" s="23">
        <v>45688</v>
      </c>
      <c r="L574" s="23">
        <v>45688</v>
      </c>
      <c r="M574" s="69" t="s">
        <v>233</v>
      </c>
      <c r="N574" s="25"/>
    </row>
    <row r="575" spans="2:14" ht="17.399999999999999" x14ac:dyDescent="0.45">
      <c r="B575" s="35">
        <v>5</v>
      </c>
      <c r="C575" s="19"/>
      <c r="D575" s="24"/>
      <c r="E575" s="27">
        <v>45831</v>
      </c>
      <c r="F575" s="27">
        <v>45835</v>
      </c>
      <c r="G575" s="69" t="s">
        <v>234</v>
      </c>
      <c r="I575" s="26">
        <v>1</v>
      </c>
      <c r="J575" s="22"/>
      <c r="K575" s="27">
        <v>45866</v>
      </c>
      <c r="L575" s="27">
        <v>45866</v>
      </c>
      <c r="M575" s="69" t="s">
        <v>235</v>
      </c>
      <c r="N575" s="24"/>
    </row>
    <row r="576" spans="2:14" ht="17.399999999999999" x14ac:dyDescent="0.45">
      <c r="B576" s="35"/>
      <c r="C576" s="19"/>
      <c r="D576" s="24"/>
      <c r="E576" s="24"/>
      <c r="F576" s="24"/>
      <c r="G576" s="24"/>
      <c r="I576" s="26">
        <v>0.5</v>
      </c>
      <c r="J576" s="22" t="s">
        <v>9</v>
      </c>
      <c r="K576" s="27">
        <v>45917</v>
      </c>
      <c r="L576" s="27">
        <v>45917</v>
      </c>
      <c r="M576" s="69" t="s">
        <v>236</v>
      </c>
      <c r="N576" s="24"/>
    </row>
    <row r="577" spans="2:14" ht="17.399999999999999" x14ac:dyDescent="0.45">
      <c r="B577" s="35"/>
      <c r="C577" s="19"/>
      <c r="D577" s="24"/>
      <c r="E577" s="24"/>
      <c r="F577" s="24"/>
      <c r="G577" s="24"/>
      <c r="I577" s="26">
        <v>1</v>
      </c>
      <c r="J577" s="22"/>
      <c r="K577" s="27">
        <v>45925</v>
      </c>
      <c r="L577" s="27">
        <v>45925</v>
      </c>
      <c r="M577" s="70" t="s">
        <v>237</v>
      </c>
      <c r="N577" s="24"/>
    </row>
    <row r="578" spans="2:14" ht="17.399999999999999" x14ac:dyDescent="0.45">
      <c r="B578" s="35"/>
      <c r="C578" s="19"/>
      <c r="D578" s="24"/>
      <c r="E578" s="24"/>
      <c r="F578" s="24"/>
      <c r="G578" s="24"/>
      <c r="I578" s="26">
        <v>0.5</v>
      </c>
      <c r="J578" s="22" t="s">
        <v>10</v>
      </c>
      <c r="K578" s="27">
        <v>45953</v>
      </c>
      <c r="L578" s="27">
        <v>45953</v>
      </c>
      <c r="M578" s="69" t="s">
        <v>231</v>
      </c>
      <c r="N578" s="24"/>
    </row>
    <row r="579" spans="2:14" ht="17.399999999999999" x14ac:dyDescent="0.45">
      <c r="B579" s="35"/>
      <c r="C579" s="19"/>
      <c r="D579" s="24"/>
      <c r="E579" s="24"/>
      <c r="F579" s="24"/>
      <c r="G579" s="24"/>
      <c r="I579" s="26"/>
      <c r="J579" s="22"/>
      <c r="K579" s="27"/>
      <c r="L579" s="27"/>
      <c r="M579" s="34"/>
      <c r="N579" s="24"/>
    </row>
    <row r="580" spans="2:14" ht="17.399999999999999" x14ac:dyDescent="0.45">
      <c r="B580" s="35"/>
      <c r="C580" s="19"/>
      <c r="D580" s="24"/>
      <c r="E580" s="24"/>
      <c r="F580" s="24"/>
      <c r="G580" s="24"/>
      <c r="I580" s="26"/>
      <c r="J580" s="22"/>
      <c r="K580" s="27"/>
      <c r="L580" s="27"/>
      <c r="M580" s="24"/>
      <c r="N580" s="24"/>
    </row>
    <row r="581" spans="2:14" ht="17.399999999999999" x14ac:dyDescent="0.45">
      <c r="B581" s="35"/>
      <c r="C581" s="19"/>
      <c r="D581" s="24"/>
      <c r="E581" s="24"/>
      <c r="F581" s="24"/>
      <c r="G581" s="24"/>
      <c r="I581" s="26"/>
      <c r="J581" s="22"/>
      <c r="K581" s="24"/>
      <c r="L581" s="24"/>
      <c r="M581" s="24"/>
      <c r="N581" s="24"/>
    </row>
    <row r="582" spans="2:14" ht="17.399999999999999" x14ac:dyDescent="0.45">
      <c r="B582" s="35"/>
      <c r="C582" s="19"/>
      <c r="D582" s="24"/>
      <c r="E582" s="24"/>
      <c r="F582" s="24"/>
      <c r="G582" s="24"/>
      <c r="I582" s="26"/>
      <c r="J582" s="22"/>
      <c r="K582" s="24"/>
      <c r="L582" s="24"/>
      <c r="M582" s="24"/>
      <c r="N582" s="24"/>
    </row>
    <row r="583" spans="2:14" ht="17.399999999999999" x14ac:dyDescent="0.45">
      <c r="B583" s="35"/>
      <c r="C583" s="19"/>
      <c r="D583" s="24"/>
      <c r="E583" s="24"/>
      <c r="F583" s="24"/>
      <c r="G583" s="24"/>
      <c r="I583" s="26"/>
      <c r="J583" s="22"/>
      <c r="K583" s="24"/>
      <c r="L583" s="24"/>
      <c r="M583" s="24"/>
      <c r="N583" s="24"/>
    </row>
    <row r="584" spans="2:14" ht="17.399999999999999" x14ac:dyDescent="0.45">
      <c r="B584" s="35"/>
      <c r="C584" s="19"/>
      <c r="D584" s="24"/>
      <c r="E584" s="24"/>
      <c r="F584" s="24"/>
      <c r="G584" s="24"/>
      <c r="I584" s="26"/>
      <c r="J584" s="22"/>
      <c r="K584" s="24"/>
      <c r="L584" s="24"/>
      <c r="M584" s="24"/>
      <c r="N584" s="24"/>
    </row>
    <row r="585" spans="2:14" ht="18" thickBot="1" x14ac:dyDescent="0.5">
      <c r="B585" s="35"/>
      <c r="C585" s="19"/>
      <c r="D585" s="24"/>
      <c r="E585" s="24"/>
      <c r="F585" s="24"/>
      <c r="G585" s="24"/>
      <c r="I585" s="28"/>
      <c r="J585" s="22"/>
      <c r="K585" s="29"/>
      <c r="L585" s="29"/>
      <c r="M585" s="29"/>
      <c r="N585" s="29"/>
    </row>
    <row r="586" spans="2:14" ht="21.6" thickBot="1" x14ac:dyDescent="0.55000000000000004">
      <c r="B586" s="35"/>
      <c r="C586" s="19"/>
      <c r="D586" s="24"/>
      <c r="E586" s="36"/>
      <c r="F586" s="36"/>
      <c r="G586" s="36"/>
      <c r="I586" s="15">
        <f>SUM(I574:I585)</f>
        <v>4</v>
      </c>
      <c r="J586" s="93" t="str">
        <f>IF(I586&gt;=6,"YA NO PUEDE SOLICITAR DIAS ADMINISTRATIVOS","PUEDE SOLICITAR DIAS ADMINISTRATIVOS")</f>
        <v>PUEDE SOLICITAR DIAS ADMINISTRATIVOS</v>
      </c>
      <c r="K586" s="94"/>
      <c r="L586" s="94"/>
      <c r="M586" s="94"/>
      <c r="N586" s="95"/>
    </row>
    <row r="587" spans="2:14" ht="21.6" thickBot="1" x14ac:dyDescent="0.55000000000000004">
      <c r="B587" s="35"/>
      <c r="C587" s="19"/>
      <c r="D587" s="24"/>
      <c r="E587" s="36"/>
      <c r="F587" s="36"/>
      <c r="G587" s="36"/>
      <c r="I587" s="17">
        <f>6-I586</f>
        <v>2</v>
      </c>
      <c r="J587" s="93" t="str">
        <f>IF(I586&gt;6,"EXISTE UN ERROR","OK")</f>
        <v>OK</v>
      </c>
      <c r="K587" s="94"/>
      <c r="L587" s="94"/>
      <c r="M587" s="94"/>
      <c r="N587" s="95"/>
    </row>
    <row r="588" spans="2:14" ht="18" thickBot="1" x14ac:dyDescent="0.5">
      <c r="B588" s="35"/>
      <c r="C588" s="19"/>
      <c r="D588" s="24"/>
      <c r="E588" s="36"/>
      <c r="F588" s="36"/>
      <c r="G588" s="36"/>
      <c r="I588" s="1"/>
    </row>
    <row r="589" spans="2:14" ht="19.8" thickBot="1" x14ac:dyDescent="0.5">
      <c r="B589" s="35"/>
      <c r="C589" s="19"/>
      <c r="D589" s="24"/>
      <c r="E589" s="36"/>
      <c r="F589" s="36"/>
      <c r="G589" s="36"/>
      <c r="I589" s="12" t="s">
        <v>3</v>
      </c>
      <c r="J589" s="13"/>
      <c r="K589" s="13" t="s">
        <v>5</v>
      </c>
      <c r="L589" s="13" t="s">
        <v>6</v>
      </c>
      <c r="M589" s="13" t="s">
        <v>7</v>
      </c>
      <c r="N589" s="14" t="s">
        <v>8</v>
      </c>
    </row>
    <row r="590" spans="2:14" ht="17.399999999999999" x14ac:dyDescent="0.45">
      <c r="B590" s="35"/>
      <c r="C590" s="19"/>
      <c r="D590" s="24"/>
      <c r="E590" s="36"/>
      <c r="F590" s="36"/>
      <c r="G590" s="36"/>
      <c r="I590" s="21">
        <v>1</v>
      </c>
      <c r="J590" s="30"/>
      <c r="K590" s="31">
        <v>45721</v>
      </c>
      <c r="L590" s="31">
        <v>45721</v>
      </c>
      <c r="M590" s="32"/>
      <c r="N590" s="32"/>
    </row>
    <row r="591" spans="2:14" ht="17.399999999999999" x14ac:dyDescent="0.45">
      <c r="B591" s="35"/>
      <c r="C591" s="19"/>
      <c r="D591" s="24"/>
      <c r="E591" s="36"/>
      <c r="F591" s="36"/>
      <c r="G591" s="36"/>
      <c r="I591" s="26">
        <v>1</v>
      </c>
      <c r="J591" s="30"/>
      <c r="K591" s="33">
        <v>45827</v>
      </c>
      <c r="L591" s="33">
        <v>45827</v>
      </c>
      <c r="M591" s="34"/>
      <c r="N591" s="34"/>
    </row>
    <row r="592" spans="2:14" ht="17.399999999999999" x14ac:dyDescent="0.45">
      <c r="B592" s="35"/>
      <c r="C592" s="19"/>
      <c r="D592" s="24"/>
      <c r="E592" s="36"/>
      <c r="F592" s="36"/>
      <c r="G592" s="36"/>
      <c r="I592" s="26">
        <v>2</v>
      </c>
      <c r="J592" s="30"/>
      <c r="K592" s="33">
        <v>45915</v>
      </c>
      <c r="L592" s="33">
        <v>45916</v>
      </c>
      <c r="M592" s="34"/>
      <c r="N592" s="34"/>
    </row>
    <row r="593" spans="2:14" ht="17.399999999999999" x14ac:dyDescent="0.45">
      <c r="B593" s="35"/>
      <c r="C593" s="19"/>
      <c r="D593" s="24"/>
      <c r="E593" s="36"/>
      <c r="F593" s="36"/>
      <c r="G593" s="36"/>
      <c r="I593" s="26"/>
      <c r="J593" s="30"/>
      <c r="K593" s="34"/>
      <c r="L593" s="34"/>
      <c r="M593" s="34"/>
      <c r="N593" s="34"/>
    </row>
    <row r="594" spans="2:14" ht="18" thickBot="1" x14ac:dyDescent="0.5">
      <c r="B594" s="35"/>
      <c r="C594" s="19"/>
      <c r="D594" s="24"/>
      <c r="E594" s="36"/>
      <c r="F594" s="36"/>
      <c r="G594" s="36"/>
      <c r="I594" s="26"/>
      <c r="J594" s="30"/>
      <c r="K594" s="34"/>
      <c r="L594" s="34"/>
      <c r="M594" s="34"/>
      <c r="N594" s="34"/>
    </row>
    <row r="595" spans="2:14" ht="21.6" thickBot="1" x14ac:dyDescent="0.55000000000000004">
      <c r="B595" s="35"/>
      <c r="C595" s="19"/>
      <c r="D595" s="24"/>
      <c r="E595" s="36"/>
      <c r="F595" s="36"/>
      <c r="G595" s="36"/>
      <c r="I595" s="15">
        <f>SUM(I590:I594)</f>
        <v>4</v>
      </c>
      <c r="J595" s="93" t="str">
        <f>IF(I595&gt;=5,"YA NO PUEDE SOLICITAR DIAS CAPACITACION","PUEDE SOLICITAR DIAS CAPACITACION")</f>
        <v>PUEDE SOLICITAR DIAS CAPACITACION</v>
      </c>
      <c r="K595" s="94"/>
      <c r="L595" s="94"/>
      <c r="M595" s="94"/>
      <c r="N595" s="95"/>
    </row>
    <row r="596" spans="2:14" ht="21.6" thickBot="1" x14ac:dyDescent="0.55000000000000004">
      <c r="B596" s="35"/>
      <c r="C596" s="19"/>
      <c r="D596" s="24"/>
      <c r="E596" s="36"/>
      <c r="F596" s="36"/>
      <c r="G596" s="36"/>
      <c r="I596" s="17">
        <f>5-I595</f>
        <v>1</v>
      </c>
      <c r="J596" s="93" t="str">
        <f>IF(I595&gt;5,"EXISTE UN ERROR","OK")</f>
        <v>OK</v>
      </c>
      <c r="K596" s="94"/>
      <c r="L596" s="94"/>
      <c r="M596" s="94"/>
      <c r="N596" s="95"/>
    </row>
    <row r="597" spans="2:14" ht="17.399999999999999" x14ac:dyDescent="0.45">
      <c r="B597" s="35"/>
      <c r="C597" s="19"/>
      <c r="D597" s="24"/>
      <c r="E597" s="36"/>
      <c r="F597" s="36"/>
      <c r="G597" s="36"/>
    </row>
    <row r="598" spans="2:14" ht="17.399999999999999" x14ac:dyDescent="0.45">
      <c r="B598" s="35"/>
      <c r="C598" s="19"/>
      <c r="D598" s="24"/>
      <c r="E598" s="36"/>
      <c r="F598" s="36"/>
      <c r="G598" s="36"/>
    </row>
    <row r="599" spans="2:14" ht="18" thickBot="1" x14ac:dyDescent="0.5">
      <c r="B599" s="35"/>
      <c r="C599" s="41"/>
      <c r="D599" s="42"/>
      <c r="E599" s="37"/>
      <c r="F599" s="37"/>
      <c r="G599" s="37"/>
    </row>
    <row r="600" spans="2:14" ht="21.6" thickBot="1" x14ac:dyDescent="0.55000000000000004">
      <c r="B600" s="85">
        <f>+E574-F574</f>
        <v>15</v>
      </c>
      <c r="C600" s="87" t="str">
        <f>IF(E574&lt;=F574,"YA NO TIENE FERIADOS","PUEDE SOLICITAR DIAS FERIADOS")</f>
        <v>PUEDE SOLICITAR DIAS FERIADOS</v>
      </c>
      <c r="D600" s="88"/>
      <c r="E600" s="88"/>
      <c r="F600" s="88"/>
      <c r="G600" s="89"/>
    </row>
    <row r="601" spans="2:14" ht="19.2" thickBot="1" x14ac:dyDescent="0.5">
      <c r="C601" s="90" t="str">
        <f>IF(F574&gt;E574,"EXISTE UN ERROR","OK")</f>
        <v>OK</v>
      </c>
      <c r="D601" s="91"/>
      <c r="E601" s="91"/>
      <c r="F601" s="91"/>
      <c r="G601" s="92"/>
    </row>
    <row r="605" spans="2:14" ht="19.2" thickBot="1" x14ac:dyDescent="0.5">
      <c r="B605" s="16" t="s">
        <v>108</v>
      </c>
      <c r="I605" s="16" t="str">
        <f>+B605</f>
        <v>JARA PACHECO JORGE IGNACIO</v>
      </c>
    </row>
    <row r="606" spans="2:14" ht="18.600000000000001" thickBot="1" x14ac:dyDescent="0.4">
      <c r="B606" s="5" t="s">
        <v>0</v>
      </c>
      <c r="C606" s="5" t="s">
        <v>1</v>
      </c>
      <c r="D606" s="5" t="s">
        <v>98</v>
      </c>
      <c r="E606" s="5" t="s">
        <v>12</v>
      </c>
      <c r="F606" s="6" t="s">
        <v>2</v>
      </c>
      <c r="G606" s="6" t="s">
        <v>7</v>
      </c>
      <c r="I606" s="2" t="s">
        <v>3</v>
      </c>
      <c r="J606" s="3" t="s">
        <v>4</v>
      </c>
      <c r="K606" s="3" t="s">
        <v>5</v>
      </c>
      <c r="L606" s="3" t="s">
        <v>6</v>
      </c>
      <c r="M606" s="3" t="s">
        <v>7</v>
      </c>
      <c r="N606" s="4" t="s">
        <v>8</v>
      </c>
    </row>
    <row r="607" spans="2:14" ht="17.399999999999999" x14ac:dyDescent="0.45">
      <c r="B607" s="9">
        <v>0</v>
      </c>
      <c r="C607" s="9">
        <v>0</v>
      </c>
      <c r="D607" s="9">
        <v>0</v>
      </c>
      <c r="E607" s="11">
        <f>+B607+C607+D607</f>
        <v>0</v>
      </c>
      <c r="F607" s="11">
        <f>SUM(B608:B632)+SUM(D608:D632)</f>
        <v>0</v>
      </c>
      <c r="G607" s="19"/>
      <c r="I607" s="21">
        <v>0.5</v>
      </c>
      <c r="J607" s="22" t="s">
        <v>9</v>
      </c>
      <c r="K607" s="23">
        <v>45713</v>
      </c>
      <c r="L607" s="23">
        <v>45713</v>
      </c>
      <c r="M607" s="69" t="s">
        <v>116</v>
      </c>
      <c r="N607" s="25"/>
    </row>
    <row r="608" spans="2:14" ht="17.399999999999999" x14ac:dyDescent="0.45">
      <c r="B608" s="35"/>
      <c r="C608" s="19"/>
      <c r="D608" s="24"/>
      <c r="E608" s="27"/>
      <c r="F608" s="27"/>
      <c r="G608" s="24"/>
      <c r="I608" s="26">
        <v>0.5</v>
      </c>
      <c r="J608" s="22" t="s">
        <v>10</v>
      </c>
      <c r="K608" s="27">
        <v>45723</v>
      </c>
      <c r="L608" s="27">
        <v>45723</v>
      </c>
      <c r="M608" s="69" t="s">
        <v>122</v>
      </c>
      <c r="N608" s="24"/>
    </row>
    <row r="609" spans="2:14" ht="17.399999999999999" x14ac:dyDescent="0.45">
      <c r="B609" s="35"/>
      <c r="C609" s="19"/>
      <c r="D609" s="24"/>
      <c r="E609" s="27"/>
      <c r="F609" s="27"/>
      <c r="G609" s="24"/>
      <c r="I609" s="26">
        <v>0.5</v>
      </c>
      <c r="J609" s="22" t="s">
        <v>9</v>
      </c>
      <c r="K609" s="27">
        <v>45768</v>
      </c>
      <c r="L609" s="27">
        <v>45768</v>
      </c>
      <c r="M609" s="69" t="s">
        <v>134</v>
      </c>
      <c r="N609" s="24"/>
    </row>
    <row r="610" spans="2:14" ht="17.399999999999999" x14ac:dyDescent="0.45">
      <c r="B610" s="35"/>
      <c r="C610" s="19"/>
      <c r="D610" s="24"/>
      <c r="E610" s="27"/>
      <c r="F610" s="27"/>
      <c r="G610" s="24"/>
      <c r="I610" s="26">
        <v>1</v>
      </c>
      <c r="J610" s="22"/>
      <c r="K610" s="27">
        <v>45827</v>
      </c>
      <c r="L610" s="27">
        <v>45827</v>
      </c>
      <c r="M610" s="70" t="s">
        <v>153</v>
      </c>
      <c r="N610" s="24"/>
    </row>
    <row r="611" spans="2:14" ht="17.399999999999999" x14ac:dyDescent="0.45">
      <c r="B611" s="35"/>
      <c r="C611" s="19"/>
      <c r="D611" s="24"/>
      <c r="E611" s="27"/>
      <c r="F611" s="27"/>
      <c r="G611" s="24"/>
      <c r="I611" s="26">
        <v>0.5</v>
      </c>
      <c r="J611" s="22" t="s">
        <v>10</v>
      </c>
      <c r="K611" s="27">
        <v>45842</v>
      </c>
      <c r="L611" s="27">
        <v>45842</v>
      </c>
      <c r="M611" s="70" t="s">
        <v>161</v>
      </c>
      <c r="N611" s="24"/>
    </row>
    <row r="612" spans="2:14" ht="17.399999999999999" x14ac:dyDescent="0.45">
      <c r="B612" s="35"/>
      <c r="C612" s="19"/>
      <c r="D612" s="24"/>
      <c r="E612" s="27"/>
      <c r="F612" s="27"/>
      <c r="G612" s="24"/>
      <c r="I612" s="26">
        <v>1</v>
      </c>
      <c r="J612" s="22"/>
      <c r="K612" s="27">
        <v>45853</v>
      </c>
      <c r="L612" s="27">
        <v>45853</v>
      </c>
      <c r="M612" s="70" t="s">
        <v>164</v>
      </c>
      <c r="N612" s="24"/>
    </row>
    <row r="613" spans="2:14" ht="17.399999999999999" x14ac:dyDescent="0.45">
      <c r="B613" s="35"/>
      <c r="C613" s="19"/>
      <c r="D613" s="24"/>
      <c r="E613" s="24"/>
      <c r="F613" s="24"/>
      <c r="G613" s="24"/>
      <c r="I613" s="26"/>
      <c r="J613" s="22"/>
      <c r="K613" s="27"/>
      <c r="L613" s="27"/>
      <c r="M613" s="24"/>
      <c r="N613" s="24"/>
    </row>
    <row r="614" spans="2:14" ht="17.399999999999999" x14ac:dyDescent="0.45">
      <c r="B614" s="35"/>
      <c r="C614" s="19"/>
      <c r="D614" s="24"/>
      <c r="E614" s="24"/>
      <c r="F614" s="24"/>
      <c r="G614" s="24"/>
      <c r="I614" s="26"/>
      <c r="J614" s="22"/>
      <c r="K614" s="27"/>
      <c r="L614" s="27"/>
      <c r="M614" s="24"/>
      <c r="N614" s="24"/>
    </row>
    <row r="615" spans="2:14" ht="17.399999999999999" x14ac:dyDescent="0.45">
      <c r="B615" s="35"/>
      <c r="C615" s="19"/>
      <c r="D615" s="24"/>
      <c r="E615" s="24"/>
      <c r="F615" s="24"/>
      <c r="G615" s="24"/>
      <c r="I615" s="26"/>
      <c r="J615" s="22"/>
      <c r="K615" s="27"/>
      <c r="L615" s="27"/>
      <c r="M615" s="24"/>
      <c r="N615" s="24"/>
    </row>
    <row r="616" spans="2:14" ht="17.399999999999999" x14ac:dyDescent="0.45">
      <c r="B616" s="35"/>
      <c r="C616" s="19"/>
      <c r="D616" s="24"/>
      <c r="E616" s="24"/>
      <c r="F616" s="24"/>
      <c r="G616" s="24"/>
      <c r="I616" s="26"/>
      <c r="J616" s="22"/>
      <c r="K616" s="27"/>
      <c r="L616" s="27"/>
      <c r="M616" s="24"/>
      <c r="N616" s="24"/>
    </row>
    <row r="617" spans="2:14" ht="17.399999999999999" x14ac:dyDescent="0.45">
      <c r="B617" s="35"/>
      <c r="C617" s="19"/>
      <c r="D617" s="24"/>
      <c r="E617" s="24"/>
      <c r="F617" s="24"/>
      <c r="G617" s="24"/>
      <c r="I617" s="26"/>
      <c r="J617" s="22"/>
      <c r="K617" s="24"/>
      <c r="L617" s="24"/>
      <c r="M617" s="24"/>
      <c r="N617" s="24"/>
    </row>
    <row r="618" spans="2:14" ht="18" thickBot="1" x14ac:dyDescent="0.5">
      <c r="B618" s="35"/>
      <c r="C618" s="19"/>
      <c r="D618" s="24"/>
      <c r="E618" s="24"/>
      <c r="F618" s="24"/>
      <c r="G618" s="24"/>
      <c r="I618" s="28"/>
      <c r="J618" s="22"/>
      <c r="K618" s="29"/>
      <c r="L618" s="29"/>
      <c r="M618" s="29"/>
      <c r="N618" s="29"/>
    </row>
    <row r="619" spans="2:14" ht="21.6" thickBot="1" x14ac:dyDescent="0.55000000000000004">
      <c r="B619" s="35"/>
      <c r="C619" s="19"/>
      <c r="D619" s="24"/>
      <c r="E619" s="36"/>
      <c r="F619" s="36"/>
      <c r="G619" s="36"/>
      <c r="I619" s="15">
        <f>SUM(I607:I618)</f>
        <v>4</v>
      </c>
      <c r="J619" s="93" t="str">
        <f>IF(I619&gt;=6,"YA NO PUEDE SOLICITAR DIAS ADMINISTRATIVOS","PUEDE SOLICITAR DIAS ADMINISTRATIVOS")</f>
        <v>PUEDE SOLICITAR DIAS ADMINISTRATIVOS</v>
      </c>
      <c r="K619" s="94"/>
      <c r="L619" s="94"/>
      <c r="M619" s="94"/>
      <c r="N619" s="95"/>
    </row>
    <row r="620" spans="2:14" ht="21.6" thickBot="1" x14ac:dyDescent="0.55000000000000004">
      <c r="B620" s="35"/>
      <c r="C620" s="19"/>
      <c r="D620" s="24"/>
      <c r="E620" s="36"/>
      <c r="F620" s="36"/>
      <c r="G620" s="36"/>
      <c r="I620" s="17">
        <f>6-I619</f>
        <v>2</v>
      </c>
      <c r="J620" s="93" t="str">
        <f>IF(I619&gt;6,"EXISTE UN ERROR","OK")</f>
        <v>OK</v>
      </c>
      <c r="K620" s="94"/>
      <c r="L620" s="94"/>
      <c r="M620" s="94"/>
      <c r="N620" s="95"/>
    </row>
    <row r="621" spans="2:14" ht="18" thickBot="1" x14ac:dyDescent="0.5">
      <c r="B621" s="35"/>
      <c r="C621" s="19"/>
      <c r="D621" s="24"/>
      <c r="E621" s="36"/>
      <c r="F621" s="36"/>
      <c r="G621" s="36"/>
      <c r="I621" s="1"/>
    </row>
    <row r="622" spans="2:14" ht="19.8" thickBot="1" x14ac:dyDescent="0.5">
      <c r="B622" s="35"/>
      <c r="C622" s="19"/>
      <c r="D622" s="24"/>
      <c r="E622" s="36"/>
      <c r="F622" s="36"/>
      <c r="G622" s="36"/>
      <c r="I622" s="12" t="s">
        <v>3</v>
      </c>
      <c r="J622" s="13"/>
      <c r="K622" s="13" t="s">
        <v>5</v>
      </c>
      <c r="L622" s="13" t="s">
        <v>6</v>
      </c>
      <c r="M622" s="13" t="s">
        <v>7</v>
      </c>
      <c r="N622" s="14" t="s">
        <v>8</v>
      </c>
    </row>
    <row r="623" spans="2:14" ht="17.399999999999999" x14ac:dyDescent="0.45">
      <c r="B623" s="35"/>
      <c r="C623" s="19"/>
      <c r="D623" s="24"/>
      <c r="E623" s="36"/>
      <c r="F623" s="36"/>
      <c r="G623" s="36"/>
      <c r="I623" s="21">
        <v>2</v>
      </c>
      <c r="J623" s="30"/>
      <c r="K623" s="31">
        <v>45707</v>
      </c>
      <c r="L623" s="31">
        <v>45708</v>
      </c>
      <c r="M623" s="32"/>
      <c r="N623" s="32"/>
    </row>
    <row r="624" spans="2:14" ht="17.399999999999999" x14ac:dyDescent="0.45">
      <c r="B624" s="35"/>
      <c r="C624" s="19"/>
      <c r="D624" s="24"/>
      <c r="E624" s="36"/>
      <c r="F624" s="36"/>
      <c r="G624" s="36"/>
      <c r="I624" s="26"/>
      <c r="J624" s="30"/>
      <c r="K624" s="33"/>
      <c r="L624" s="33"/>
      <c r="M624" s="34"/>
      <c r="N624" s="34"/>
    </row>
    <row r="625" spans="2:14" ht="17.399999999999999" x14ac:dyDescent="0.45">
      <c r="B625" s="35"/>
      <c r="C625" s="19"/>
      <c r="D625" s="24"/>
      <c r="E625" s="36"/>
      <c r="F625" s="36"/>
      <c r="G625" s="36"/>
      <c r="I625" s="26"/>
      <c r="J625" s="30"/>
      <c r="K625" s="34"/>
      <c r="L625" s="34"/>
      <c r="M625" s="34"/>
      <c r="N625" s="34"/>
    </row>
    <row r="626" spans="2:14" ht="17.399999999999999" x14ac:dyDescent="0.45">
      <c r="B626" s="35"/>
      <c r="C626" s="19"/>
      <c r="D626" s="24"/>
      <c r="E626" s="36"/>
      <c r="F626" s="36"/>
      <c r="G626" s="36"/>
      <c r="I626" s="26"/>
      <c r="J626" s="30"/>
      <c r="K626" s="34"/>
      <c r="L626" s="34"/>
      <c r="M626" s="34"/>
      <c r="N626" s="34"/>
    </row>
    <row r="627" spans="2:14" ht="18" thickBot="1" x14ac:dyDescent="0.5">
      <c r="B627" s="35"/>
      <c r="C627" s="19"/>
      <c r="D627" s="24"/>
      <c r="E627" s="36"/>
      <c r="F627" s="36"/>
      <c r="G627" s="36"/>
      <c r="I627" s="26"/>
      <c r="J627" s="30"/>
      <c r="K627" s="34"/>
      <c r="L627" s="34"/>
      <c r="M627" s="34"/>
      <c r="N627" s="34"/>
    </row>
    <row r="628" spans="2:14" ht="21.6" thickBot="1" x14ac:dyDescent="0.55000000000000004">
      <c r="B628" s="35"/>
      <c r="C628" s="19"/>
      <c r="D628" s="24"/>
      <c r="E628" s="36"/>
      <c r="F628" s="36"/>
      <c r="G628" s="36"/>
      <c r="I628" s="15">
        <f>SUM(I623:I627)</f>
        <v>2</v>
      </c>
      <c r="J628" s="93" t="str">
        <f>IF(I628&gt;=5,"YA NO PUEDE SOLICITAR DIAS CAPACITACION","PUEDE SOLICITAR DIAS CAPACITACION")</f>
        <v>PUEDE SOLICITAR DIAS CAPACITACION</v>
      </c>
      <c r="K628" s="94"/>
      <c r="L628" s="94"/>
      <c r="M628" s="94"/>
      <c r="N628" s="95"/>
    </row>
    <row r="629" spans="2:14" ht="21.6" thickBot="1" x14ac:dyDescent="0.55000000000000004">
      <c r="B629" s="35"/>
      <c r="C629" s="19"/>
      <c r="D629" s="24"/>
      <c r="E629" s="36"/>
      <c r="F629" s="36"/>
      <c r="G629" s="36"/>
      <c r="I629" s="17">
        <f>5-I628</f>
        <v>3</v>
      </c>
      <c r="J629" s="93" t="str">
        <f>IF(I628&gt;5,"EXISTE UN ERROR","OK")</f>
        <v>OK</v>
      </c>
      <c r="K629" s="94"/>
      <c r="L629" s="94"/>
      <c r="M629" s="94"/>
      <c r="N629" s="95"/>
    </row>
    <row r="630" spans="2:14" ht="17.399999999999999" x14ac:dyDescent="0.45">
      <c r="B630" s="35"/>
      <c r="C630" s="19"/>
      <c r="D630" s="24"/>
      <c r="E630" s="36"/>
      <c r="F630" s="36"/>
      <c r="G630" s="36"/>
    </row>
    <row r="631" spans="2:14" ht="17.399999999999999" x14ac:dyDescent="0.45">
      <c r="B631" s="35"/>
      <c r="C631" s="19"/>
      <c r="D631" s="24"/>
      <c r="E631" s="36"/>
      <c r="F631" s="36"/>
      <c r="G631" s="36"/>
    </row>
    <row r="632" spans="2:14" ht="18" thickBot="1" x14ac:dyDescent="0.5">
      <c r="B632" s="35"/>
      <c r="C632" s="41"/>
      <c r="D632" s="42"/>
      <c r="E632" s="37"/>
      <c r="F632" s="37"/>
      <c r="G632" s="37"/>
    </row>
    <row r="633" spans="2:14" ht="21.6" thickBot="1" x14ac:dyDescent="0.55000000000000004">
      <c r="B633" s="8">
        <f>+E607-F607</f>
        <v>0</v>
      </c>
      <c r="C633" s="87" t="str">
        <f>IF(E607&lt;=F607,"YA NO TIENE FERIADOS","PUEDE SOLICITAR DIAS FERIADOS")</f>
        <v>YA NO TIENE FERIADOS</v>
      </c>
      <c r="D633" s="88"/>
      <c r="E633" s="88"/>
      <c r="F633" s="88"/>
      <c r="G633" s="89"/>
    </row>
    <row r="634" spans="2:14" ht="19.2" thickBot="1" x14ac:dyDescent="0.5">
      <c r="C634" s="90" t="str">
        <f>IF(F607&gt;E607,"EXISTE UN ERROR","OK")</f>
        <v>OK</v>
      </c>
      <c r="D634" s="91"/>
      <c r="E634" s="91"/>
      <c r="F634" s="91"/>
      <c r="G634" s="92"/>
    </row>
    <row r="637" spans="2:14" ht="19.2" thickBot="1" x14ac:dyDescent="0.5">
      <c r="B637" s="16" t="s">
        <v>144</v>
      </c>
      <c r="I637" s="16" t="str">
        <f>+B637</f>
        <v>JOFRE ESCOBAR NICOLE ARACELY</v>
      </c>
    </row>
    <row r="638" spans="2:14" ht="18.600000000000001" thickBot="1" x14ac:dyDescent="0.4">
      <c r="B638" s="5" t="s">
        <v>0</v>
      </c>
      <c r="C638" s="5" t="s">
        <v>1</v>
      </c>
      <c r="D638" s="5" t="s">
        <v>98</v>
      </c>
      <c r="E638" s="5" t="s">
        <v>12</v>
      </c>
      <c r="F638" s="6" t="s">
        <v>2</v>
      </c>
      <c r="G638" s="6" t="s">
        <v>7</v>
      </c>
      <c r="I638" s="2" t="s">
        <v>3</v>
      </c>
      <c r="J638" s="3" t="s">
        <v>4</v>
      </c>
      <c r="K638" s="3" t="s">
        <v>5</v>
      </c>
      <c r="L638" s="3" t="s">
        <v>6</v>
      </c>
      <c r="M638" s="3" t="s">
        <v>7</v>
      </c>
      <c r="N638" s="4" t="s">
        <v>8</v>
      </c>
    </row>
    <row r="639" spans="2:14" ht="17.399999999999999" x14ac:dyDescent="0.45">
      <c r="B639" s="9">
        <v>0</v>
      </c>
      <c r="C639" s="9">
        <v>0</v>
      </c>
      <c r="D639" s="9">
        <v>0</v>
      </c>
      <c r="E639" s="11">
        <f>+B639+C639+D639</f>
        <v>0</v>
      </c>
      <c r="F639" s="11">
        <f>SUM(B640:B664)+SUM(D640:D664)</f>
        <v>0</v>
      </c>
      <c r="G639" s="19"/>
      <c r="I639" s="21">
        <v>1</v>
      </c>
      <c r="J639" s="22"/>
      <c r="K639" s="23">
        <v>45820</v>
      </c>
      <c r="L639" s="23">
        <v>45820</v>
      </c>
      <c r="M639" s="69" t="s">
        <v>153</v>
      </c>
      <c r="N639" s="25"/>
    </row>
    <row r="640" spans="2:14" ht="17.399999999999999" x14ac:dyDescent="0.45">
      <c r="B640" s="35"/>
      <c r="C640" s="19"/>
      <c r="D640" s="24"/>
      <c r="E640" s="27"/>
      <c r="F640" s="27"/>
      <c r="G640" s="24"/>
      <c r="I640" s="26">
        <v>1</v>
      </c>
      <c r="J640" s="22"/>
      <c r="K640" s="27">
        <v>45883</v>
      </c>
      <c r="L640" s="27">
        <v>45883</v>
      </c>
      <c r="M640" s="69" t="s">
        <v>175</v>
      </c>
      <c r="N640" s="24"/>
    </row>
    <row r="641" spans="2:14" ht="17.399999999999999" x14ac:dyDescent="0.45">
      <c r="B641" s="35"/>
      <c r="C641" s="19"/>
      <c r="D641" s="24"/>
      <c r="E641" s="27"/>
      <c r="F641" s="27"/>
      <c r="G641" s="24"/>
      <c r="I641" s="26">
        <v>1</v>
      </c>
      <c r="J641" s="22"/>
      <c r="K641" s="27">
        <v>45890</v>
      </c>
      <c r="L641" s="27">
        <v>45890</v>
      </c>
      <c r="M641" s="69" t="s">
        <v>183</v>
      </c>
      <c r="N641" s="24"/>
    </row>
    <row r="642" spans="2:14" ht="17.399999999999999" x14ac:dyDescent="0.45">
      <c r="B642" s="35"/>
      <c r="C642" s="19"/>
      <c r="D642" s="24"/>
      <c r="E642" s="27"/>
      <c r="F642" s="27"/>
      <c r="G642" s="24"/>
      <c r="I642" s="26">
        <v>1</v>
      </c>
      <c r="J642" s="22"/>
      <c r="K642" s="27">
        <v>45905</v>
      </c>
      <c r="L642" s="27">
        <v>45905</v>
      </c>
      <c r="M642" s="69" t="s">
        <v>198</v>
      </c>
      <c r="N642" s="24"/>
    </row>
    <row r="643" spans="2:14" ht="17.399999999999999" x14ac:dyDescent="0.45">
      <c r="B643" s="35"/>
      <c r="C643" s="19"/>
      <c r="D643" s="24"/>
      <c r="E643" s="27"/>
      <c r="F643" s="27"/>
      <c r="G643" s="24"/>
      <c r="I643" s="26">
        <v>1</v>
      </c>
      <c r="J643" s="22"/>
      <c r="K643" s="27">
        <v>45965</v>
      </c>
      <c r="L643" s="27">
        <v>45965</v>
      </c>
      <c r="M643" s="24"/>
      <c r="N643" s="24"/>
    </row>
    <row r="644" spans="2:14" ht="17.399999999999999" x14ac:dyDescent="0.45">
      <c r="B644" s="35"/>
      <c r="C644" s="19"/>
      <c r="D644" s="24"/>
      <c r="E644" s="27"/>
      <c r="F644" s="27"/>
      <c r="G644" s="24"/>
      <c r="I644" s="26"/>
      <c r="J644" s="22"/>
      <c r="K644" s="27"/>
      <c r="L644" s="27"/>
      <c r="M644" s="24"/>
      <c r="N644" s="24"/>
    </row>
    <row r="645" spans="2:14" ht="17.399999999999999" x14ac:dyDescent="0.45">
      <c r="B645" s="35"/>
      <c r="C645" s="19"/>
      <c r="D645" s="24"/>
      <c r="E645" s="24"/>
      <c r="F645" s="24"/>
      <c r="G645" s="24"/>
      <c r="I645" s="26"/>
      <c r="J645" s="22"/>
      <c r="K645" s="27"/>
      <c r="L645" s="27"/>
      <c r="M645" s="24"/>
      <c r="N645" s="24"/>
    </row>
    <row r="646" spans="2:14" ht="17.399999999999999" x14ac:dyDescent="0.45">
      <c r="B646" s="35"/>
      <c r="C646" s="19"/>
      <c r="D646" s="24"/>
      <c r="E646" s="24"/>
      <c r="F646" s="24"/>
      <c r="G646" s="24"/>
      <c r="I646" s="26"/>
      <c r="J646" s="22"/>
      <c r="K646" s="27"/>
      <c r="L646" s="27"/>
      <c r="M646" s="24"/>
      <c r="N646" s="24"/>
    </row>
    <row r="647" spans="2:14" ht="17.399999999999999" x14ac:dyDescent="0.45">
      <c r="B647" s="35"/>
      <c r="C647" s="19"/>
      <c r="D647" s="24"/>
      <c r="E647" s="24"/>
      <c r="F647" s="24"/>
      <c r="G647" s="24"/>
      <c r="I647" s="26"/>
      <c r="J647" s="22"/>
      <c r="K647" s="27"/>
      <c r="L647" s="27"/>
      <c r="M647" s="24"/>
      <c r="N647" s="24"/>
    </row>
    <row r="648" spans="2:14" ht="17.399999999999999" x14ac:dyDescent="0.45">
      <c r="B648" s="35"/>
      <c r="C648" s="19"/>
      <c r="D648" s="24"/>
      <c r="E648" s="24"/>
      <c r="F648" s="24"/>
      <c r="G648" s="24"/>
      <c r="I648" s="26"/>
      <c r="J648" s="22"/>
      <c r="K648" s="27"/>
      <c r="L648" s="27"/>
      <c r="M648" s="24"/>
      <c r="N648" s="24"/>
    </row>
    <row r="649" spans="2:14" ht="17.399999999999999" x14ac:dyDescent="0.45">
      <c r="B649" s="35"/>
      <c r="C649" s="19"/>
      <c r="D649" s="24"/>
      <c r="E649" s="24"/>
      <c r="F649" s="24"/>
      <c r="G649" s="24"/>
      <c r="I649" s="26"/>
      <c r="J649" s="22"/>
      <c r="K649" s="24"/>
      <c r="L649" s="24"/>
      <c r="M649" s="24"/>
      <c r="N649" s="24"/>
    </row>
    <row r="650" spans="2:14" ht="18" thickBot="1" x14ac:dyDescent="0.5">
      <c r="B650" s="35"/>
      <c r="C650" s="19"/>
      <c r="D650" s="24"/>
      <c r="E650" s="24"/>
      <c r="F650" s="24"/>
      <c r="G650" s="24"/>
      <c r="I650" s="28"/>
      <c r="J650" s="22"/>
      <c r="K650" s="29"/>
      <c r="L650" s="29"/>
      <c r="M650" s="29"/>
      <c r="N650" s="29"/>
    </row>
    <row r="651" spans="2:14" ht="21.6" thickBot="1" x14ac:dyDescent="0.55000000000000004">
      <c r="B651" s="35"/>
      <c r="C651" s="19"/>
      <c r="D651" s="24"/>
      <c r="E651" s="36"/>
      <c r="F651" s="36"/>
      <c r="G651" s="36"/>
      <c r="I651" s="15">
        <f>SUM(I639:I650)</f>
        <v>5</v>
      </c>
      <c r="J651" s="93" t="str">
        <f>IF(I651&gt;=6,"YA NO PUEDE SOLICITAR DIAS ADMINISTRATIVOS","PUEDE SOLICITAR DIAS ADMINISTRATIVOS")</f>
        <v>PUEDE SOLICITAR DIAS ADMINISTRATIVOS</v>
      </c>
      <c r="K651" s="94"/>
      <c r="L651" s="94"/>
      <c r="M651" s="94"/>
      <c r="N651" s="95"/>
    </row>
    <row r="652" spans="2:14" ht="21.6" thickBot="1" x14ac:dyDescent="0.55000000000000004">
      <c r="B652" s="35"/>
      <c r="C652" s="19"/>
      <c r="D652" s="24"/>
      <c r="E652" s="36"/>
      <c r="F652" s="36"/>
      <c r="G652" s="36"/>
      <c r="I652" s="17">
        <f>6-I651</f>
        <v>1</v>
      </c>
      <c r="J652" s="93" t="str">
        <f>IF(I651&gt;6,"EXISTE UN ERROR","OK")</f>
        <v>OK</v>
      </c>
      <c r="K652" s="94"/>
      <c r="L652" s="94"/>
      <c r="M652" s="94"/>
      <c r="N652" s="95"/>
    </row>
    <row r="653" spans="2:14" ht="18" thickBot="1" x14ac:dyDescent="0.5">
      <c r="B653" s="35"/>
      <c r="C653" s="19"/>
      <c r="D653" s="24"/>
      <c r="E653" s="36"/>
      <c r="F653" s="36"/>
      <c r="G653" s="36"/>
      <c r="I653" s="1"/>
    </row>
    <row r="654" spans="2:14" ht="19.8" thickBot="1" x14ac:dyDescent="0.5">
      <c r="B654" s="35"/>
      <c r="C654" s="19"/>
      <c r="D654" s="24"/>
      <c r="E654" s="36"/>
      <c r="F654" s="36"/>
      <c r="G654" s="36"/>
      <c r="I654" s="12" t="s">
        <v>3</v>
      </c>
      <c r="J654" s="13"/>
      <c r="K654" s="13" t="s">
        <v>5</v>
      </c>
      <c r="L654" s="13" t="s">
        <v>6</v>
      </c>
      <c r="M654" s="13" t="s">
        <v>7</v>
      </c>
      <c r="N654" s="14" t="s">
        <v>8</v>
      </c>
    </row>
    <row r="655" spans="2:14" ht="17.399999999999999" x14ac:dyDescent="0.45">
      <c r="B655" s="35"/>
      <c r="C655" s="19"/>
      <c r="D655" s="24"/>
      <c r="E655" s="36"/>
      <c r="F655" s="36"/>
      <c r="G655" s="36"/>
      <c r="I655" s="21"/>
      <c r="J655" s="30"/>
      <c r="K655" s="31"/>
      <c r="L655" s="31"/>
      <c r="M655" s="32"/>
      <c r="N655" s="32"/>
    </row>
    <row r="656" spans="2:14" ht="17.399999999999999" x14ac:dyDescent="0.45">
      <c r="B656" s="35"/>
      <c r="C656" s="19"/>
      <c r="D656" s="24"/>
      <c r="E656" s="36"/>
      <c r="F656" s="36"/>
      <c r="G656" s="36"/>
      <c r="I656" s="26"/>
      <c r="J656" s="30"/>
      <c r="K656" s="33"/>
      <c r="L656" s="33"/>
      <c r="M656" s="34"/>
      <c r="N656" s="34"/>
    </row>
    <row r="657" spans="2:14" ht="17.399999999999999" x14ac:dyDescent="0.45">
      <c r="B657" s="35"/>
      <c r="C657" s="19"/>
      <c r="D657" s="24"/>
      <c r="E657" s="36"/>
      <c r="F657" s="36"/>
      <c r="G657" s="36"/>
      <c r="I657" s="26"/>
      <c r="J657" s="30"/>
      <c r="K657" s="34"/>
      <c r="L657" s="34"/>
      <c r="M657" s="34"/>
      <c r="N657" s="34"/>
    </row>
    <row r="658" spans="2:14" ht="17.399999999999999" x14ac:dyDescent="0.45">
      <c r="B658" s="35"/>
      <c r="C658" s="19"/>
      <c r="D658" s="24"/>
      <c r="E658" s="36"/>
      <c r="F658" s="36"/>
      <c r="G658" s="36"/>
      <c r="I658" s="26"/>
      <c r="J658" s="30"/>
      <c r="K658" s="34"/>
      <c r="L658" s="34"/>
      <c r="M658" s="34"/>
      <c r="N658" s="34"/>
    </row>
    <row r="659" spans="2:14" ht="18" thickBot="1" x14ac:dyDescent="0.5">
      <c r="B659" s="35"/>
      <c r="C659" s="19"/>
      <c r="D659" s="24"/>
      <c r="E659" s="36"/>
      <c r="F659" s="36"/>
      <c r="G659" s="36"/>
      <c r="I659" s="26"/>
      <c r="J659" s="30"/>
      <c r="K659" s="34"/>
      <c r="L659" s="34"/>
      <c r="M659" s="34"/>
      <c r="N659" s="34"/>
    </row>
    <row r="660" spans="2:14" ht="21.6" thickBot="1" x14ac:dyDescent="0.55000000000000004">
      <c r="B660" s="35"/>
      <c r="C660" s="19"/>
      <c r="D660" s="24"/>
      <c r="E660" s="36"/>
      <c r="F660" s="36"/>
      <c r="G660" s="36"/>
      <c r="I660" s="15">
        <f>SUM(I655:I659)</f>
        <v>0</v>
      </c>
      <c r="J660" s="93" t="str">
        <f>IF(I660&gt;=5,"YA NO PUEDE SOLICITAR DIAS CAPACITACION","PUEDE SOLICITAR DIAS CAPACITACION")</f>
        <v>PUEDE SOLICITAR DIAS CAPACITACION</v>
      </c>
      <c r="K660" s="94"/>
      <c r="L660" s="94"/>
      <c r="M660" s="94"/>
      <c r="N660" s="95"/>
    </row>
    <row r="661" spans="2:14" ht="21.6" thickBot="1" x14ac:dyDescent="0.55000000000000004">
      <c r="B661" s="35"/>
      <c r="C661" s="19"/>
      <c r="D661" s="24"/>
      <c r="E661" s="36"/>
      <c r="F661" s="36"/>
      <c r="G661" s="36"/>
      <c r="I661" s="17">
        <f>5-I660</f>
        <v>5</v>
      </c>
      <c r="J661" s="93" t="str">
        <f>IF(I660&gt;5,"EXISTE UN ERROR","OK")</f>
        <v>OK</v>
      </c>
      <c r="K661" s="94"/>
      <c r="L661" s="94"/>
      <c r="M661" s="94"/>
      <c r="N661" s="95"/>
    </row>
    <row r="662" spans="2:14" ht="17.399999999999999" x14ac:dyDescent="0.45">
      <c r="B662" s="35"/>
      <c r="C662" s="19"/>
      <c r="D662" s="24"/>
      <c r="E662" s="36"/>
      <c r="F662" s="36"/>
      <c r="G662" s="36"/>
    </row>
    <row r="663" spans="2:14" ht="17.399999999999999" x14ac:dyDescent="0.45">
      <c r="B663" s="35"/>
      <c r="C663" s="19"/>
      <c r="D663" s="24"/>
      <c r="E663" s="36"/>
      <c r="F663" s="36"/>
      <c r="G663" s="36"/>
    </row>
    <row r="664" spans="2:14" ht="18" thickBot="1" x14ac:dyDescent="0.5">
      <c r="B664" s="35"/>
      <c r="C664" s="41"/>
      <c r="D664" s="42"/>
      <c r="E664" s="37"/>
      <c r="F664" s="37"/>
      <c r="G664" s="37"/>
    </row>
    <row r="665" spans="2:14" ht="21.6" thickBot="1" x14ac:dyDescent="0.55000000000000004">
      <c r="B665" s="8">
        <f>+E639-F639</f>
        <v>0</v>
      </c>
      <c r="C665" s="87" t="str">
        <f>IF(E639&lt;=F639,"YA NO TIENE FERIADOS","PUEDE SOLICITAR DIAS FERIADOS")</f>
        <v>YA NO TIENE FERIADOS</v>
      </c>
      <c r="D665" s="88"/>
      <c r="E665" s="88"/>
      <c r="F665" s="88"/>
      <c r="G665" s="89"/>
    </row>
    <row r="666" spans="2:14" ht="19.2" thickBot="1" x14ac:dyDescent="0.5">
      <c r="C666" s="90" t="str">
        <f>IF(F639&gt;E639,"EXISTE UN ERROR","OK")</f>
        <v>OK</v>
      </c>
      <c r="D666" s="91"/>
      <c r="E666" s="91"/>
      <c r="F666" s="91"/>
      <c r="G666" s="92"/>
    </row>
  </sheetData>
  <mergeCells count="126">
    <mergeCell ref="J651:N651"/>
    <mergeCell ref="J652:N652"/>
    <mergeCell ref="J660:N660"/>
    <mergeCell ref="J661:N661"/>
    <mergeCell ref="C665:G665"/>
    <mergeCell ref="C666:G666"/>
    <mergeCell ref="J555:N555"/>
    <mergeCell ref="J556:N556"/>
    <mergeCell ref="J564:N564"/>
    <mergeCell ref="J565:N565"/>
    <mergeCell ref="C569:G569"/>
    <mergeCell ref="C570:G570"/>
    <mergeCell ref="C634:G634"/>
    <mergeCell ref="J619:N619"/>
    <mergeCell ref="J620:N620"/>
    <mergeCell ref="J628:N628"/>
    <mergeCell ref="J629:N629"/>
    <mergeCell ref="C633:G633"/>
    <mergeCell ref="J586:N586"/>
    <mergeCell ref="J587:N587"/>
    <mergeCell ref="J595:N595"/>
    <mergeCell ref="J596:N596"/>
    <mergeCell ref="C600:G600"/>
    <mergeCell ref="C601:G601"/>
    <mergeCell ref="J16:N16"/>
    <mergeCell ref="J17:N17"/>
    <mergeCell ref="J25:N25"/>
    <mergeCell ref="J26:N26"/>
    <mergeCell ref="C30:G30"/>
    <mergeCell ref="C31:G31"/>
    <mergeCell ref="C98:G98"/>
    <mergeCell ref="J83:N83"/>
    <mergeCell ref="J84:N84"/>
    <mergeCell ref="J92:N92"/>
    <mergeCell ref="J93:N93"/>
    <mergeCell ref="C97:G97"/>
    <mergeCell ref="C65:G65"/>
    <mergeCell ref="J50:N50"/>
    <mergeCell ref="J51:N51"/>
    <mergeCell ref="J59:N59"/>
    <mergeCell ref="J60:N60"/>
    <mergeCell ref="C64:G64"/>
    <mergeCell ref="C161:G161"/>
    <mergeCell ref="J115:N115"/>
    <mergeCell ref="J116:N116"/>
    <mergeCell ref="J124:N124"/>
    <mergeCell ref="J125:N125"/>
    <mergeCell ref="C129:G129"/>
    <mergeCell ref="C130:G130"/>
    <mergeCell ref="J146:N146"/>
    <mergeCell ref="J147:N147"/>
    <mergeCell ref="J155:N155"/>
    <mergeCell ref="J156:N156"/>
    <mergeCell ref="C160:G160"/>
    <mergeCell ref="C223:G223"/>
    <mergeCell ref="J177:N177"/>
    <mergeCell ref="J178:N178"/>
    <mergeCell ref="J186:N186"/>
    <mergeCell ref="J187:N187"/>
    <mergeCell ref="C191:G191"/>
    <mergeCell ref="C192:G192"/>
    <mergeCell ref="J208:N208"/>
    <mergeCell ref="J209:N209"/>
    <mergeCell ref="J217:N217"/>
    <mergeCell ref="J218:N218"/>
    <mergeCell ref="C222:G222"/>
    <mergeCell ref="J408:N408"/>
    <mergeCell ref="C412:G412"/>
    <mergeCell ref="C413:G413"/>
    <mergeCell ref="J462:N462"/>
    <mergeCell ref="J463:N463"/>
    <mergeCell ref="J471:N471"/>
    <mergeCell ref="J472:N472"/>
    <mergeCell ref="C476:G476"/>
    <mergeCell ref="C444:G444"/>
    <mergeCell ref="C445:G445"/>
    <mergeCell ref="J430:N430"/>
    <mergeCell ref="J431:N431"/>
    <mergeCell ref="J240:N240"/>
    <mergeCell ref="J249:N249"/>
    <mergeCell ref="C254:G254"/>
    <mergeCell ref="J239:N239"/>
    <mergeCell ref="J248:N248"/>
    <mergeCell ref="C253:G253"/>
    <mergeCell ref="J439:N439"/>
    <mergeCell ref="J440:N440"/>
    <mergeCell ref="C318:G318"/>
    <mergeCell ref="C319:G319"/>
    <mergeCell ref="J270:N270"/>
    <mergeCell ref="J271:N271"/>
    <mergeCell ref="J279:N279"/>
    <mergeCell ref="J280:N280"/>
    <mergeCell ref="C284:G284"/>
    <mergeCell ref="C285:G285"/>
    <mergeCell ref="J304:N304"/>
    <mergeCell ref="C382:G382"/>
    <mergeCell ref="J336:N336"/>
    <mergeCell ref="J337:N337"/>
    <mergeCell ref="J345:N345"/>
    <mergeCell ref="J346:N346"/>
    <mergeCell ref="C350:G350"/>
    <mergeCell ref="C351:G351"/>
    <mergeCell ref="J367:N367"/>
    <mergeCell ref="J368:N368"/>
    <mergeCell ref="J376:N376"/>
    <mergeCell ref="J377:N377"/>
    <mergeCell ref="C381:G381"/>
    <mergeCell ref="J305:N305"/>
    <mergeCell ref="J313:N313"/>
    <mergeCell ref="J314:N314"/>
    <mergeCell ref="C539:G539"/>
    <mergeCell ref="J493:N493"/>
    <mergeCell ref="J494:N494"/>
    <mergeCell ref="J502:N502"/>
    <mergeCell ref="J503:N503"/>
    <mergeCell ref="C507:G507"/>
    <mergeCell ref="C538:G538"/>
    <mergeCell ref="C508:G508"/>
    <mergeCell ref="J524:N524"/>
    <mergeCell ref="J525:N525"/>
    <mergeCell ref="J533:N533"/>
    <mergeCell ref="J534:N534"/>
    <mergeCell ref="C477:G477"/>
    <mergeCell ref="J398:N398"/>
    <mergeCell ref="J399:N399"/>
    <mergeCell ref="J407:N407"/>
  </mergeCells>
  <dataValidations count="3">
    <dataValidation type="list" allowBlank="1" showInputMessage="1" showErrorMessage="1" sqref="J71:J82 J227:J238 J4:J15 J512:J523 J481:J492 J450:J461 J386:J397 J355:J366 J324:J335 J292:J303 J196:J207 J165:J176 J134:J145 J103:J114 J38:J49 J418:J429 J607:J618 J543:J554 J639:J650" xr:uid="{D0E94213-1AAB-4498-BFC1-EE80A3F9D597}">
      <formula1>$Y$70:$Y$72</formula1>
    </dataValidation>
    <dataValidation type="list" allowBlank="1" showInputMessage="1" showErrorMessage="1" sqref="J258:J269" xr:uid="{7F88F9BB-C3EF-401C-BAEC-745553104322}">
      <formula1>$Y$2:$Y$4</formula1>
    </dataValidation>
    <dataValidation type="list" allowBlank="1" showInputMessage="1" showErrorMessage="1" sqref="J574:J585" xr:uid="{DF4BECC7-FB4A-4596-AB5B-D4CF7D1983F2}">
      <formula1>$Y$36:$Y$38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DE30-CF88-4C36-81D1-1C16F96618E3}">
  <dimension ref="A1:Y572"/>
  <sheetViews>
    <sheetView zoomScale="70" zoomScaleNormal="70" workbookViewId="0"/>
  </sheetViews>
  <sheetFormatPr baseColWidth="10" defaultRowHeight="14.4" x14ac:dyDescent="0.3"/>
  <cols>
    <col min="1" max="1" width="5.88671875" customWidth="1"/>
    <col min="2" max="2" width="25.218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</cols>
  <sheetData>
    <row r="1" spans="1:25" x14ac:dyDescent="0.3">
      <c r="A1" s="18"/>
    </row>
    <row r="2" spans="1:25" ht="19.2" thickBot="1" x14ac:dyDescent="0.5">
      <c r="B2" s="16" t="s">
        <v>38</v>
      </c>
      <c r="I2" s="16" t="s">
        <v>38</v>
      </c>
    </row>
    <row r="3" spans="1:25" ht="18.600000000000001" thickBot="1" x14ac:dyDescent="0.4">
      <c r="B3" s="5" t="s">
        <v>0</v>
      </c>
      <c r="C3" s="5" t="s">
        <v>1</v>
      </c>
      <c r="D3" s="5" t="s">
        <v>98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25</v>
      </c>
      <c r="C4" s="9">
        <v>9</v>
      </c>
      <c r="D4" s="9">
        <v>0</v>
      </c>
      <c r="E4" s="11">
        <f>+B4+C4+D4</f>
        <v>34</v>
      </c>
      <c r="F4" s="11">
        <f>SUM(B5:B29)+SUM(D5:D29)</f>
        <v>24</v>
      </c>
      <c r="G4" s="19"/>
      <c r="I4" s="21">
        <v>0.5</v>
      </c>
      <c r="J4" s="22" t="s">
        <v>9</v>
      </c>
      <c r="K4" s="23">
        <v>45664</v>
      </c>
      <c r="L4" s="23">
        <v>45664</v>
      </c>
      <c r="M4" s="71" t="s">
        <v>107</v>
      </c>
      <c r="N4" s="25"/>
      <c r="Y4" s="7" t="s">
        <v>10</v>
      </c>
    </row>
    <row r="5" spans="1:25" ht="19.2" x14ac:dyDescent="0.45">
      <c r="B5" s="35">
        <v>15</v>
      </c>
      <c r="C5" s="19"/>
      <c r="D5" s="24"/>
      <c r="E5" s="27">
        <v>45726</v>
      </c>
      <c r="F5" s="27">
        <v>45751</v>
      </c>
      <c r="G5" s="69" t="s">
        <v>124</v>
      </c>
      <c r="I5" s="26">
        <v>0.5</v>
      </c>
      <c r="J5" s="22" t="s">
        <v>9</v>
      </c>
      <c r="K5" s="27">
        <v>45715</v>
      </c>
      <c r="L5" s="27">
        <v>45715</v>
      </c>
      <c r="M5" s="69" t="s">
        <v>116</v>
      </c>
      <c r="N5" s="24"/>
      <c r="Y5" s="7" t="s">
        <v>11</v>
      </c>
    </row>
    <row r="6" spans="1:25" ht="17.399999999999999" x14ac:dyDescent="0.45">
      <c r="B6" s="35">
        <v>5</v>
      </c>
      <c r="C6" s="19"/>
      <c r="D6" s="24"/>
      <c r="E6" s="27">
        <v>45754</v>
      </c>
      <c r="F6" s="27">
        <v>45758</v>
      </c>
      <c r="G6" s="69" t="s">
        <v>128</v>
      </c>
      <c r="I6" s="26">
        <v>0.5</v>
      </c>
      <c r="J6" s="22" t="s">
        <v>9</v>
      </c>
      <c r="K6" s="27">
        <v>45716</v>
      </c>
      <c r="L6" s="27">
        <v>45716</v>
      </c>
      <c r="M6" s="69" t="s">
        <v>120</v>
      </c>
      <c r="N6" s="24"/>
    </row>
    <row r="7" spans="1:25" ht="17.399999999999999" x14ac:dyDescent="0.45">
      <c r="B7" s="35">
        <v>2</v>
      </c>
      <c r="C7" s="19"/>
      <c r="D7" s="24"/>
      <c r="E7" s="27">
        <v>45799</v>
      </c>
      <c r="F7" s="27">
        <v>45800</v>
      </c>
      <c r="G7" s="69" t="s">
        <v>148</v>
      </c>
      <c r="I7" s="26">
        <v>1</v>
      </c>
      <c r="J7" s="22"/>
      <c r="K7" s="27">
        <v>45814</v>
      </c>
      <c r="L7" s="27">
        <v>45814</v>
      </c>
      <c r="M7" s="69" t="s">
        <v>151</v>
      </c>
      <c r="N7" s="24"/>
    </row>
    <row r="8" spans="1:25" ht="17.399999999999999" x14ac:dyDescent="0.45">
      <c r="B8" s="35">
        <v>2</v>
      </c>
      <c r="C8" s="19"/>
      <c r="D8" s="24"/>
      <c r="E8" s="27">
        <v>45922</v>
      </c>
      <c r="F8" s="27">
        <v>45923</v>
      </c>
      <c r="G8" s="69" t="s">
        <v>200</v>
      </c>
      <c r="I8" s="26">
        <v>1</v>
      </c>
      <c r="J8" s="22"/>
      <c r="K8" s="27">
        <v>45839</v>
      </c>
      <c r="L8" s="27">
        <v>45839</v>
      </c>
      <c r="M8" s="70" t="s">
        <v>161</v>
      </c>
      <c r="N8" s="24"/>
    </row>
    <row r="9" spans="1:25" ht="17.399999999999999" x14ac:dyDescent="0.45">
      <c r="B9" s="35"/>
      <c r="C9" s="19"/>
      <c r="D9" s="24"/>
      <c r="E9" s="27"/>
      <c r="F9" s="27"/>
      <c r="G9" s="24"/>
      <c r="I9" s="26">
        <v>0.5</v>
      </c>
      <c r="J9" s="22" t="s">
        <v>10</v>
      </c>
      <c r="K9" s="27">
        <v>45898</v>
      </c>
      <c r="L9" s="27">
        <v>45898</v>
      </c>
      <c r="M9" s="69" t="s">
        <v>186</v>
      </c>
      <c r="N9" s="24"/>
    </row>
    <row r="10" spans="1:25" ht="17.399999999999999" x14ac:dyDescent="0.45">
      <c r="B10" s="35"/>
      <c r="C10" s="19"/>
      <c r="D10" s="24"/>
      <c r="E10" s="24"/>
      <c r="F10" s="24"/>
      <c r="G10" s="24"/>
      <c r="I10" s="26">
        <v>0.5</v>
      </c>
      <c r="J10" s="22" t="s">
        <v>9</v>
      </c>
      <c r="K10" s="27">
        <v>45917</v>
      </c>
      <c r="L10" s="27">
        <v>45917</v>
      </c>
      <c r="M10" s="69" t="s">
        <v>196</v>
      </c>
      <c r="N10" s="24"/>
    </row>
    <row r="11" spans="1:25" ht="17.399999999999999" x14ac:dyDescent="0.45">
      <c r="B11" s="35"/>
      <c r="C11" s="19"/>
      <c r="D11" s="24"/>
      <c r="E11" s="24"/>
      <c r="F11" s="24"/>
      <c r="G11" s="24"/>
      <c r="I11" s="26">
        <v>0.5</v>
      </c>
      <c r="J11" s="22" t="s">
        <v>10</v>
      </c>
      <c r="K11" s="27">
        <v>45964</v>
      </c>
      <c r="L11" s="27">
        <v>45964</v>
      </c>
      <c r="M11" s="69" t="s">
        <v>231</v>
      </c>
      <c r="N11" s="24"/>
    </row>
    <row r="12" spans="1:25" ht="17.399999999999999" x14ac:dyDescent="0.45">
      <c r="B12" s="35"/>
      <c r="C12" s="19"/>
      <c r="D12" s="24"/>
      <c r="E12" s="24"/>
      <c r="F12" s="24"/>
      <c r="G12" s="24"/>
      <c r="I12" s="26"/>
      <c r="J12" s="22"/>
      <c r="K12" s="27"/>
      <c r="L12" s="27"/>
      <c r="M12" s="24"/>
      <c r="N12" s="24"/>
    </row>
    <row r="13" spans="1:25" ht="17.399999999999999" x14ac:dyDescent="0.45">
      <c r="B13" s="35"/>
      <c r="C13" s="19"/>
      <c r="D13" s="24"/>
      <c r="E13" s="24"/>
      <c r="F13" s="24"/>
      <c r="G13" s="24"/>
      <c r="I13" s="26"/>
      <c r="J13" s="22"/>
      <c r="K13" s="27"/>
      <c r="L13" s="27"/>
      <c r="M13" s="24"/>
      <c r="N13" s="24"/>
    </row>
    <row r="14" spans="1:25" ht="17.399999999999999" x14ac:dyDescent="0.45">
      <c r="B14" s="35"/>
      <c r="C14" s="19"/>
      <c r="D14" s="24"/>
      <c r="E14" s="24"/>
      <c r="F14" s="24"/>
      <c r="G14" s="24"/>
      <c r="I14" s="26"/>
      <c r="J14" s="22"/>
      <c r="K14" s="24"/>
      <c r="L14" s="24"/>
      <c r="M14" s="24"/>
      <c r="N14" s="24"/>
    </row>
    <row r="15" spans="1:25" ht="18" thickBot="1" x14ac:dyDescent="0.5">
      <c r="B15" s="35"/>
      <c r="C15" s="19"/>
      <c r="D15" s="24"/>
      <c r="E15" s="24"/>
      <c r="F15" s="24"/>
      <c r="G15" s="24"/>
      <c r="I15" s="28"/>
      <c r="J15" s="22"/>
      <c r="K15" s="29"/>
      <c r="L15" s="29"/>
      <c r="M15" s="29"/>
      <c r="N15" s="29"/>
    </row>
    <row r="16" spans="1:25" ht="21.6" thickBot="1" x14ac:dyDescent="0.55000000000000004">
      <c r="B16" s="35"/>
      <c r="C16" s="19"/>
      <c r="D16" s="24"/>
      <c r="E16" s="36"/>
      <c r="F16" s="36"/>
      <c r="G16" s="36"/>
      <c r="I16" s="15">
        <f>SUM(I4:I15)</f>
        <v>5</v>
      </c>
      <c r="J16" s="93" t="str">
        <f>IF(I16&gt;=6,"YA NO PUEDE SOLICITAR DIAS ADMINISTRATIVOS","PUEDE SOLICITAR DIAS ADMINISTRATIVOS")</f>
        <v>PUEDE SOLICITAR DIAS ADMINISTRATIVOS</v>
      </c>
      <c r="K16" s="94"/>
      <c r="L16" s="94"/>
      <c r="M16" s="94"/>
      <c r="N16" s="95"/>
    </row>
    <row r="17" spans="2:14" ht="21.6" thickBot="1" x14ac:dyDescent="0.55000000000000004">
      <c r="B17" s="35"/>
      <c r="C17" s="19"/>
      <c r="D17" s="24"/>
      <c r="E17" s="36"/>
      <c r="F17" s="36"/>
      <c r="G17" s="36"/>
      <c r="I17" s="17">
        <f>6-I16</f>
        <v>1</v>
      </c>
      <c r="J17" s="93" t="str">
        <f>IF(I16&gt;6,"EXISTE UN ERROR","OK")</f>
        <v>OK</v>
      </c>
      <c r="K17" s="94"/>
      <c r="L17" s="94"/>
      <c r="M17" s="94"/>
      <c r="N17" s="95"/>
    </row>
    <row r="18" spans="2:14" ht="18" thickBot="1" x14ac:dyDescent="0.5">
      <c r="B18" s="35"/>
      <c r="C18" s="19"/>
      <c r="D18" s="24"/>
      <c r="E18" s="36"/>
      <c r="F18" s="36"/>
      <c r="G18" s="36"/>
      <c r="I18" s="1"/>
    </row>
    <row r="19" spans="2:14" ht="19.8" thickBot="1" x14ac:dyDescent="0.5">
      <c r="B19" s="35"/>
      <c r="C19" s="19"/>
      <c r="D19" s="24"/>
      <c r="E19" s="36"/>
      <c r="F19" s="36"/>
      <c r="G19" s="36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24"/>
      <c r="E20" s="36"/>
      <c r="F20" s="36"/>
      <c r="G20" s="36"/>
      <c r="I20" s="21"/>
      <c r="J20" s="30"/>
      <c r="K20" s="30"/>
      <c r="L20" s="30"/>
      <c r="M20" s="30"/>
      <c r="N20" s="30"/>
    </row>
    <row r="21" spans="2:14" ht="17.399999999999999" x14ac:dyDescent="0.45">
      <c r="B21" s="35"/>
      <c r="C21" s="19"/>
      <c r="D21" s="24"/>
      <c r="E21" s="36"/>
      <c r="F21" s="36"/>
      <c r="G21" s="36"/>
      <c r="I21" s="26"/>
      <c r="J21" s="30"/>
      <c r="K21" s="36"/>
      <c r="L21" s="36"/>
      <c r="M21" s="36"/>
      <c r="N21" s="36"/>
    </row>
    <row r="22" spans="2:14" ht="17.399999999999999" x14ac:dyDescent="0.45">
      <c r="B22" s="35"/>
      <c r="C22" s="19"/>
      <c r="D22" s="24"/>
      <c r="E22" s="36"/>
      <c r="F22" s="36"/>
      <c r="G22" s="36"/>
      <c r="I22" s="26"/>
      <c r="J22" s="30"/>
      <c r="K22" s="36"/>
      <c r="L22" s="36"/>
      <c r="M22" s="36"/>
      <c r="N22" s="36"/>
    </row>
    <row r="23" spans="2:14" ht="17.399999999999999" x14ac:dyDescent="0.45">
      <c r="B23" s="35"/>
      <c r="C23" s="19"/>
      <c r="D23" s="24"/>
      <c r="E23" s="36"/>
      <c r="F23" s="36"/>
      <c r="G23" s="36"/>
      <c r="I23" s="26"/>
      <c r="J23" s="30"/>
      <c r="K23" s="36"/>
      <c r="L23" s="36"/>
      <c r="M23" s="36"/>
      <c r="N23" s="36"/>
    </row>
    <row r="24" spans="2:14" ht="18" thickBot="1" x14ac:dyDescent="0.5">
      <c r="B24" s="35"/>
      <c r="C24" s="19"/>
      <c r="D24" s="24"/>
      <c r="E24" s="36"/>
      <c r="F24" s="36"/>
      <c r="G24" s="36"/>
      <c r="I24" s="26"/>
      <c r="J24" s="30"/>
      <c r="K24" s="36"/>
      <c r="L24" s="36"/>
      <c r="M24" s="36"/>
      <c r="N24" s="36"/>
    </row>
    <row r="25" spans="2:14" ht="21.6" thickBot="1" x14ac:dyDescent="0.55000000000000004">
      <c r="B25" s="35"/>
      <c r="C25" s="19"/>
      <c r="D25" s="24"/>
      <c r="E25" s="36"/>
      <c r="F25" s="36"/>
      <c r="G25" s="36"/>
      <c r="I25" s="15">
        <f>SUM(I20:I24)</f>
        <v>0</v>
      </c>
      <c r="J25" s="93" t="str">
        <f>IF(I25&gt;=5,"YA NO PUEDE SOLICITAR DIAS CAPACITACION","PUEDE SOLICITAR DIAS CAPACITACION")</f>
        <v>PUEDE SOLICITAR DIAS CAPACITACION</v>
      </c>
      <c r="K25" s="94"/>
      <c r="L25" s="94"/>
      <c r="M25" s="94"/>
      <c r="N25" s="95"/>
    </row>
    <row r="26" spans="2:14" ht="21.6" thickBot="1" x14ac:dyDescent="0.55000000000000004">
      <c r="B26" s="35"/>
      <c r="C26" s="19"/>
      <c r="D26" s="24"/>
      <c r="E26" s="36"/>
      <c r="F26" s="36"/>
      <c r="G26" s="36"/>
      <c r="I26" s="17">
        <f>5-I25</f>
        <v>5</v>
      </c>
      <c r="J26" s="93" t="str">
        <f>IF(I25&gt;5,"EXISTE UN ERROR","OK")</f>
        <v>OK</v>
      </c>
      <c r="K26" s="94"/>
      <c r="L26" s="94"/>
      <c r="M26" s="94"/>
      <c r="N26" s="95"/>
    </row>
    <row r="27" spans="2:14" ht="17.399999999999999" x14ac:dyDescent="0.45">
      <c r="B27" s="35"/>
      <c r="C27" s="19"/>
      <c r="D27" s="24"/>
      <c r="E27" s="36"/>
      <c r="F27" s="36"/>
      <c r="G27" s="36"/>
    </row>
    <row r="28" spans="2:14" ht="17.399999999999999" x14ac:dyDescent="0.45">
      <c r="B28" s="35"/>
      <c r="C28" s="19"/>
      <c r="D28" s="24"/>
      <c r="E28" s="36"/>
      <c r="F28" s="36"/>
      <c r="G28" s="36"/>
    </row>
    <row r="29" spans="2:14" ht="18" thickBot="1" x14ac:dyDescent="0.5">
      <c r="B29" s="35"/>
      <c r="C29" s="41"/>
      <c r="D29" s="42"/>
      <c r="E29" s="37"/>
      <c r="F29" s="37"/>
      <c r="G29" s="37"/>
    </row>
    <row r="30" spans="2:14" ht="21.6" thickBot="1" x14ac:dyDescent="0.55000000000000004">
      <c r="B30" s="85">
        <f>+E4-F4</f>
        <v>10</v>
      </c>
      <c r="C30" s="87" t="str">
        <f>IF(E4&lt;=F4,"YA NO TIENE FERIADOS","PUEDE SOLICITAR DIAS FERIADOS")</f>
        <v>PUEDE SOLICITAR DIAS FERIADOS</v>
      </c>
      <c r="D30" s="88"/>
      <c r="E30" s="88"/>
      <c r="F30" s="88"/>
      <c r="G30" s="89"/>
    </row>
    <row r="31" spans="2:14" ht="19.2" thickBot="1" x14ac:dyDescent="0.5">
      <c r="C31" s="90" t="str">
        <f>IF(F4&gt;E4,"EXISTE UN ERROR","OK")</f>
        <v>OK</v>
      </c>
      <c r="D31" s="91"/>
      <c r="E31" s="91"/>
      <c r="F31" s="91"/>
      <c r="G31" s="92"/>
    </row>
    <row r="33" spans="2:14" ht="19.2" thickBot="1" x14ac:dyDescent="0.5">
      <c r="B33" s="16" t="s">
        <v>127</v>
      </c>
      <c r="I33" s="16" t="str">
        <f>+B33</f>
        <v>LEIVA LEIVA IVAN ANTONIO</v>
      </c>
    </row>
    <row r="34" spans="2:14" ht="18.600000000000001" thickBot="1" x14ac:dyDescent="0.4">
      <c r="B34" s="5" t="s">
        <v>0</v>
      </c>
      <c r="C34" s="5" t="s">
        <v>1</v>
      </c>
      <c r="D34" s="5" t="s">
        <v>98</v>
      </c>
      <c r="E34" s="5" t="s">
        <v>12</v>
      </c>
      <c r="F34" s="6" t="s">
        <v>2</v>
      </c>
      <c r="G34" s="6" t="s">
        <v>7</v>
      </c>
      <c r="I34" s="2" t="s">
        <v>3</v>
      </c>
      <c r="J34" s="3" t="s">
        <v>4</v>
      </c>
      <c r="K34" s="3" t="s">
        <v>5</v>
      </c>
      <c r="L34" s="3" t="s">
        <v>6</v>
      </c>
      <c r="M34" s="3" t="s">
        <v>7</v>
      </c>
      <c r="N34" s="4" t="s">
        <v>8</v>
      </c>
    </row>
    <row r="35" spans="2:14" ht="17.399999999999999" x14ac:dyDescent="0.45">
      <c r="B35" s="9">
        <v>0</v>
      </c>
      <c r="C35" s="9">
        <v>0</v>
      </c>
      <c r="D35" s="9">
        <v>0</v>
      </c>
      <c r="E35" s="11">
        <f>+B35+C35+D35</f>
        <v>0</v>
      </c>
      <c r="F35" s="11">
        <f>SUM(B36:B60)+SUM(D36:D60)</f>
        <v>0</v>
      </c>
      <c r="G35" s="19"/>
      <c r="I35" s="21">
        <v>1</v>
      </c>
      <c r="J35" s="22"/>
      <c r="K35" s="23">
        <v>45779</v>
      </c>
      <c r="L35" s="23">
        <v>45779</v>
      </c>
      <c r="M35" s="69" t="s">
        <v>131</v>
      </c>
      <c r="N35" s="25"/>
    </row>
    <row r="36" spans="2:14" ht="17.399999999999999" x14ac:dyDescent="0.45">
      <c r="B36" s="35"/>
      <c r="C36" s="19"/>
      <c r="D36" s="24"/>
      <c r="E36" s="27"/>
      <c r="F36" s="27"/>
      <c r="G36" s="24"/>
      <c r="I36" s="26">
        <v>1</v>
      </c>
      <c r="J36" s="22"/>
      <c r="K36" s="27">
        <v>45784</v>
      </c>
      <c r="L36" s="27">
        <v>45784</v>
      </c>
      <c r="M36" s="69" t="s">
        <v>136</v>
      </c>
      <c r="N36" s="24"/>
    </row>
    <row r="37" spans="2:14" ht="17.399999999999999" x14ac:dyDescent="0.45">
      <c r="B37" s="35"/>
      <c r="C37" s="19"/>
      <c r="D37" s="24"/>
      <c r="E37" s="27"/>
      <c r="F37" s="27"/>
      <c r="G37" s="24"/>
      <c r="I37" s="26">
        <v>1</v>
      </c>
      <c r="J37" s="22"/>
      <c r="K37" s="27">
        <v>45813</v>
      </c>
      <c r="L37" s="27">
        <v>45813</v>
      </c>
      <c r="M37" s="69" t="s">
        <v>151</v>
      </c>
      <c r="N37" s="24"/>
    </row>
    <row r="38" spans="2:14" ht="17.399999999999999" x14ac:dyDescent="0.45">
      <c r="B38" s="35"/>
      <c r="C38" s="19"/>
      <c r="D38" s="24"/>
      <c r="E38" s="27"/>
      <c r="F38" s="27"/>
      <c r="G38" s="24"/>
      <c r="I38" s="26">
        <v>1</v>
      </c>
      <c r="J38" s="22"/>
      <c r="K38" s="27">
        <v>45838</v>
      </c>
      <c r="L38" s="27">
        <v>45838</v>
      </c>
      <c r="M38" s="69" t="s">
        <v>162</v>
      </c>
      <c r="N38" s="24"/>
    </row>
    <row r="39" spans="2:14" ht="17.399999999999999" x14ac:dyDescent="0.45">
      <c r="B39" s="35"/>
      <c r="C39" s="19"/>
      <c r="D39" s="24"/>
      <c r="E39" s="27"/>
      <c r="F39" s="27"/>
      <c r="G39" s="24"/>
      <c r="I39" s="26">
        <v>1</v>
      </c>
      <c r="J39" s="22"/>
      <c r="K39" s="27">
        <v>45849</v>
      </c>
      <c r="L39" s="27">
        <v>45849</v>
      </c>
      <c r="M39" s="70" t="s">
        <v>163</v>
      </c>
      <c r="N39" s="24"/>
    </row>
    <row r="40" spans="2:14" ht="17.399999999999999" x14ac:dyDescent="0.45">
      <c r="B40" s="35"/>
      <c r="C40" s="19"/>
      <c r="D40" s="24"/>
      <c r="E40" s="27"/>
      <c r="F40" s="27"/>
      <c r="G40" s="24"/>
      <c r="I40" s="26">
        <v>1</v>
      </c>
      <c r="J40" s="22"/>
      <c r="K40" s="27">
        <v>45887</v>
      </c>
      <c r="L40" s="27">
        <v>45887</v>
      </c>
      <c r="M40" s="69" t="s">
        <v>178</v>
      </c>
      <c r="N40" s="24"/>
    </row>
    <row r="41" spans="2:14" ht="17.399999999999999" x14ac:dyDescent="0.45">
      <c r="B41" s="35"/>
      <c r="C41" s="19"/>
      <c r="D41" s="24"/>
      <c r="E41" s="24"/>
      <c r="F41" s="24"/>
      <c r="G41" s="24"/>
      <c r="I41" s="26"/>
      <c r="J41" s="22"/>
      <c r="K41" s="27"/>
      <c r="L41" s="27"/>
      <c r="M41" s="24"/>
      <c r="N41" s="24"/>
    </row>
    <row r="42" spans="2:14" ht="17.399999999999999" x14ac:dyDescent="0.45">
      <c r="B42" s="35"/>
      <c r="C42" s="19"/>
      <c r="D42" s="24"/>
      <c r="E42" s="24"/>
      <c r="F42" s="24"/>
      <c r="G42" s="24"/>
      <c r="I42" s="26"/>
      <c r="J42" s="22"/>
      <c r="K42" s="27"/>
      <c r="L42" s="27"/>
      <c r="M42" s="24"/>
      <c r="N42" s="24"/>
    </row>
    <row r="43" spans="2:14" ht="17.399999999999999" x14ac:dyDescent="0.45">
      <c r="B43" s="35"/>
      <c r="C43" s="19"/>
      <c r="D43" s="24"/>
      <c r="E43" s="24"/>
      <c r="F43" s="24"/>
      <c r="G43" s="24"/>
      <c r="I43" s="26"/>
      <c r="J43" s="22"/>
      <c r="K43" s="27"/>
      <c r="L43" s="27"/>
      <c r="M43" s="24"/>
      <c r="N43" s="24"/>
    </row>
    <row r="44" spans="2:14" ht="17.399999999999999" x14ac:dyDescent="0.45">
      <c r="B44" s="35"/>
      <c r="C44" s="19"/>
      <c r="D44" s="24"/>
      <c r="E44" s="24"/>
      <c r="F44" s="24"/>
      <c r="G44" s="24"/>
      <c r="I44" s="26"/>
      <c r="J44" s="22"/>
      <c r="K44" s="27"/>
      <c r="L44" s="27"/>
      <c r="M44" s="24"/>
      <c r="N44" s="24"/>
    </row>
    <row r="45" spans="2:14" ht="17.399999999999999" x14ac:dyDescent="0.45">
      <c r="B45" s="35"/>
      <c r="C45" s="19"/>
      <c r="D45" s="24"/>
      <c r="E45" s="24"/>
      <c r="F45" s="24"/>
      <c r="G45" s="24"/>
      <c r="I45" s="26"/>
      <c r="J45" s="22"/>
      <c r="K45" s="24"/>
      <c r="L45" s="24"/>
      <c r="M45" s="24"/>
      <c r="N45" s="24"/>
    </row>
    <row r="46" spans="2:14" ht="18" thickBot="1" x14ac:dyDescent="0.5">
      <c r="B46" s="35"/>
      <c r="C46" s="19"/>
      <c r="D46" s="24"/>
      <c r="E46" s="24"/>
      <c r="F46" s="24"/>
      <c r="G46" s="24"/>
      <c r="I46" s="28"/>
      <c r="J46" s="22"/>
      <c r="K46" s="29"/>
      <c r="L46" s="29"/>
      <c r="M46" s="29"/>
      <c r="N46" s="29"/>
    </row>
    <row r="47" spans="2:14" ht="21.6" thickBot="1" x14ac:dyDescent="0.55000000000000004">
      <c r="B47" s="35"/>
      <c r="C47" s="19"/>
      <c r="D47" s="24"/>
      <c r="E47" s="36"/>
      <c r="F47" s="36"/>
      <c r="G47" s="36"/>
      <c r="I47" s="15">
        <f>SUM(I35:I46)</f>
        <v>6</v>
      </c>
      <c r="J47" s="93" t="str">
        <f>IF(I47&gt;=6,"YA NO PUEDE SOLICITAR DIAS ADMINISTRATIVOS","PUEDE SOLICITAR DIAS ADMINISTRATIVOS")</f>
        <v>YA NO PUEDE SOLICITAR DIAS ADMINISTRATIVOS</v>
      </c>
      <c r="K47" s="94"/>
      <c r="L47" s="94"/>
      <c r="M47" s="94"/>
      <c r="N47" s="95"/>
    </row>
    <row r="48" spans="2:14" ht="21.6" thickBot="1" x14ac:dyDescent="0.55000000000000004">
      <c r="B48" s="35"/>
      <c r="C48" s="19"/>
      <c r="D48" s="24"/>
      <c r="E48" s="36"/>
      <c r="F48" s="36"/>
      <c r="G48" s="36"/>
      <c r="I48" s="17">
        <f>6-I47</f>
        <v>0</v>
      </c>
      <c r="J48" s="93" t="str">
        <f>IF(I47&gt;6,"EXISTE UN ERROR","OK")</f>
        <v>OK</v>
      </c>
      <c r="K48" s="94"/>
      <c r="L48" s="94"/>
      <c r="M48" s="94"/>
      <c r="N48" s="95"/>
    </row>
    <row r="49" spans="2:14" ht="18" thickBot="1" x14ac:dyDescent="0.5">
      <c r="B49" s="35"/>
      <c r="C49" s="19"/>
      <c r="D49" s="24"/>
      <c r="E49" s="36"/>
      <c r="F49" s="36"/>
      <c r="G49" s="36"/>
      <c r="I49" s="1"/>
    </row>
    <row r="50" spans="2:14" ht="19.8" thickBot="1" x14ac:dyDescent="0.5">
      <c r="B50" s="35"/>
      <c r="C50" s="19"/>
      <c r="D50" s="24"/>
      <c r="E50" s="36"/>
      <c r="F50" s="36"/>
      <c r="G50" s="36"/>
      <c r="I50" s="12" t="s">
        <v>3</v>
      </c>
      <c r="J50" s="13"/>
      <c r="K50" s="13" t="s">
        <v>5</v>
      </c>
      <c r="L50" s="13" t="s">
        <v>6</v>
      </c>
      <c r="M50" s="13" t="s">
        <v>7</v>
      </c>
      <c r="N50" s="14" t="s">
        <v>8</v>
      </c>
    </row>
    <row r="51" spans="2:14" ht="17.399999999999999" x14ac:dyDescent="0.45">
      <c r="B51" s="35"/>
      <c r="C51" s="19"/>
      <c r="D51" s="24"/>
      <c r="E51" s="36"/>
      <c r="F51" s="36"/>
      <c r="G51" s="36"/>
      <c r="I51" s="21"/>
      <c r="J51" s="30"/>
      <c r="K51" s="30"/>
      <c r="L51" s="30"/>
      <c r="M51" s="30"/>
      <c r="N51" s="30"/>
    </row>
    <row r="52" spans="2:14" ht="17.399999999999999" x14ac:dyDescent="0.45">
      <c r="B52" s="35"/>
      <c r="C52" s="19"/>
      <c r="D52" s="24"/>
      <c r="E52" s="36"/>
      <c r="F52" s="36"/>
      <c r="G52" s="36"/>
      <c r="I52" s="26"/>
      <c r="J52" s="30"/>
      <c r="K52" s="36"/>
      <c r="L52" s="36"/>
      <c r="M52" s="36"/>
      <c r="N52" s="36"/>
    </row>
    <row r="53" spans="2:14" ht="17.399999999999999" x14ac:dyDescent="0.45">
      <c r="B53" s="35"/>
      <c r="C53" s="19"/>
      <c r="D53" s="24"/>
      <c r="E53" s="36"/>
      <c r="F53" s="36"/>
      <c r="G53" s="36"/>
      <c r="I53" s="26"/>
      <c r="J53" s="30"/>
      <c r="K53" s="36"/>
      <c r="L53" s="36"/>
      <c r="M53" s="36"/>
      <c r="N53" s="36"/>
    </row>
    <row r="54" spans="2:14" ht="17.399999999999999" x14ac:dyDescent="0.45">
      <c r="B54" s="35"/>
      <c r="C54" s="19"/>
      <c r="D54" s="24"/>
      <c r="E54" s="36"/>
      <c r="F54" s="36"/>
      <c r="G54" s="36"/>
      <c r="I54" s="26"/>
      <c r="J54" s="30"/>
      <c r="K54" s="36"/>
      <c r="L54" s="36"/>
      <c r="M54" s="36"/>
      <c r="N54" s="36"/>
    </row>
    <row r="55" spans="2:14" ht="18" thickBot="1" x14ac:dyDescent="0.5">
      <c r="B55" s="35"/>
      <c r="C55" s="19"/>
      <c r="D55" s="24"/>
      <c r="E55" s="36"/>
      <c r="F55" s="36"/>
      <c r="G55" s="36"/>
      <c r="I55" s="26"/>
      <c r="J55" s="30"/>
      <c r="K55" s="36"/>
      <c r="L55" s="36"/>
      <c r="M55" s="36"/>
      <c r="N55" s="36"/>
    </row>
    <row r="56" spans="2:14" ht="21.6" thickBot="1" x14ac:dyDescent="0.55000000000000004">
      <c r="B56" s="35"/>
      <c r="C56" s="19"/>
      <c r="D56" s="24"/>
      <c r="E56" s="36"/>
      <c r="F56" s="36"/>
      <c r="G56" s="36"/>
      <c r="I56" s="15">
        <f>SUM(I51:I55)</f>
        <v>0</v>
      </c>
      <c r="J56" s="93" t="str">
        <f>IF(I56&gt;=5,"YA NO PUEDE SOLICITAR DIAS CAPACITACION","PUEDE SOLICITAR DIAS CAPACITACION")</f>
        <v>PUEDE SOLICITAR DIAS CAPACITACION</v>
      </c>
      <c r="K56" s="94"/>
      <c r="L56" s="94"/>
      <c r="M56" s="94"/>
      <c r="N56" s="95"/>
    </row>
    <row r="57" spans="2:14" ht="21.6" thickBot="1" x14ac:dyDescent="0.55000000000000004">
      <c r="B57" s="35"/>
      <c r="C57" s="19"/>
      <c r="D57" s="24"/>
      <c r="E57" s="36"/>
      <c r="F57" s="36"/>
      <c r="G57" s="36"/>
      <c r="I57" s="17">
        <f>5-I56</f>
        <v>5</v>
      </c>
      <c r="J57" s="93" t="str">
        <f>IF(I56&gt;5,"EXISTE UN ERROR","OK")</f>
        <v>OK</v>
      </c>
      <c r="K57" s="94"/>
      <c r="L57" s="94"/>
      <c r="M57" s="94"/>
      <c r="N57" s="95"/>
    </row>
    <row r="58" spans="2:14" ht="17.399999999999999" x14ac:dyDescent="0.45">
      <c r="B58" s="35"/>
      <c r="C58" s="19"/>
      <c r="D58" s="24"/>
      <c r="E58" s="36"/>
      <c r="F58" s="36"/>
      <c r="G58" s="36"/>
    </row>
    <row r="59" spans="2:14" ht="17.399999999999999" x14ac:dyDescent="0.45">
      <c r="B59" s="35"/>
      <c r="C59" s="19"/>
      <c r="D59" s="24"/>
      <c r="E59" s="36"/>
      <c r="F59" s="36"/>
      <c r="G59" s="36"/>
    </row>
    <row r="60" spans="2:14" ht="18" thickBot="1" x14ac:dyDescent="0.5">
      <c r="B60" s="35"/>
      <c r="C60" s="41"/>
      <c r="D60" s="42"/>
      <c r="E60" s="37"/>
      <c r="F60" s="37"/>
      <c r="G60" s="37"/>
    </row>
    <row r="61" spans="2:14" ht="21.6" thickBot="1" x14ac:dyDescent="0.55000000000000004">
      <c r="B61" s="8">
        <f>+E35-F35</f>
        <v>0</v>
      </c>
      <c r="C61" s="87" t="str">
        <f>IF(E35&lt;=F35,"YA NO TIENE FERIADOS","PUEDE SOLICITAR DIAS FERIADOS")</f>
        <v>YA NO TIENE FERIADOS</v>
      </c>
      <c r="D61" s="88"/>
      <c r="E61" s="88"/>
      <c r="F61" s="88"/>
      <c r="G61" s="89"/>
    </row>
    <row r="62" spans="2:14" ht="19.2" thickBot="1" x14ac:dyDescent="0.5">
      <c r="C62" s="90" t="str">
        <f>IF(F35&gt;E35,"EXISTE UN ERROR","OK")</f>
        <v>OK</v>
      </c>
      <c r="D62" s="91"/>
      <c r="E62" s="91"/>
      <c r="F62" s="91"/>
      <c r="G62" s="92"/>
    </row>
    <row r="67" spans="2:14" ht="19.2" thickBot="1" x14ac:dyDescent="0.5">
      <c r="B67" s="16" t="s">
        <v>39</v>
      </c>
      <c r="I67" s="16" t="s">
        <v>39</v>
      </c>
    </row>
    <row r="68" spans="2:14" ht="18.600000000000001" thickBot="1" x14ac:dyDescent="0.4">
      <c r="B68" s="5" t="s">
        <v>0</v>
      </c>
      <c r="C68" s="5" t="s">
        <v>1</v>
      </c>
      <c r="D68" s="5" t="s">
        <v>98</v>
      </c>
      <c r="E68" s="5" t="s">
        <v>12</v>
      </c>
      <c r="F68" s="6" t="s">
        <v>2</v>
      </c>
      <c r="G68" s="6" t="s">
        <v>7</v>
      </c>
      <c r="I68" s="2" t="s">
        <v>3</v>
      </c>
      <c r="J68" s="3" t="s">
        <v>4</v>
      </c>
      <c r="K68" s="3" t="s">
        <v>5</v>
      </c>
      <c r="L68" s="3" t="s">
        <v>6</v>
      </c>
      <c r="M68" s="3" t="s">
        <v>7</v>
      </c>
      <c r="N68" s="4" t="s">
        <v>8</v>
      </c>
    </row>
    <row r="69" spans="2:14" ht="17.399999999999999" x14ac:dyDescent="0.45">
      <c r="B69" s="9">
        <v>25</v>
      </c>
      <c r="C69" s="9">
        <v>0</v>
      </c>
      <c r="D69" s="9">
        <v>0</v>
      </c>
      <c r="E69" s="11">
        <f>+B69+C69+D69</f>
        <v>25</v>
      </c>
      <c r="F69" s="11">
        <f>SUM(B70:B94)+SUM(D70:D94)</f>
        <v>25</v>
      </c>
      <c r="G69" s="19"/>
      <c r="I69" s="21">
        <v>2</v>
      </c>
      <c r="J69" s="22"/>
      <c r="K69" s="31">
        <v>45659</v>
      </c>
      <c r="L69" s="31">
        <v>45660</v>
      </c>
      <c r="M69" s="71" t="s">
        <v>107</v>
      </c>
      <c r="N69" s="32"/>
    </row>
    <row r="70" spans="2:14" ht="17.399999999999999" x14ac:dyDescent="0.45">
      <c r="B70" s="35">
        <v>15</v>
      </c>
      <c r="C70" s="19"/>
      <c r="D70" s="24"/>
      <c r="E70" s="27">
        <v>45685</v>
      </c>
      <c r="F70" s="27">
        <v>45705</v>
      </c>
      <c r="G70" s="69" t="s">
        <v>119</v>
      </c>
      <c r="I70" s="26">
        <v>0.5</v>
      </c>
      <c r="J70" s="22" t="s">
        <v>10</v>
      </c>
      <c r="K70" s="33">
        <v>45674</v>
      </c>
      <c r="L70" s="33">
        <v>45674</v>
      </c>
      <c r="M70" s="69" t="s">
        <v>101</v>
      </c>
      <c r="N70" s="34"/>
    </row>
    <row r="71" spans="2:14" ht="17.399999999999999" x14ac:dyDescent="0.45">
      <c r="B71" s="35">
        <v>1</v>
      </c>
      <c r="C71" s="19"/>
      <c r="D71" s="24"/>
      <c r="E71" s="27">
        <v>45742</v>
      </c>
      <c r="F71" s="27">
        <v>45742</v>
      </c>
      <c r="G71" s="69" t="s">
        <v>124</v>
      </c>
      <c r="I71" s="26">
        <v>0.5</v>
      </c>
      <c r="J71" s="22" t="s">
        <v>10</v>
      </c>
      <c r="K71" s="33">
        <v>45681</v>
      </c>
      <c r="L71" s="33">
        <v>45681</v>
      </c>
      <c r="M71" s="70" t="s">
        <v>103</v>
      </c>
      <c r="N71" s="34"/>
    </row>
    <row r="72" spans="2:14" ht="17.399999999999999" x14ac:dyDescent="0.45">
      <c r="B72" s="35">
        <v>2</v>
      </c>
      <c r="C72" s="19"/>
      <c r="D72" s="24"/>
      <c r="E72" s="27">
        <v>45777</v>
      </c>
      <c r="F72" s="27">
        <v>45779</v>
      </c>
      <c r="G72" s="69" t="s">
        <v>138</v>
      </c>
      <c r="I72" s="26">
        <v>0.5</v>
      </c>
      <c r="J72" s="22" t="s">
        <v>10</v>
      </c>
      <c r="K72" s="33">
        <v>45737</v>
      </c>
      <c r="L72" s="33">
        <v>45737</v>
      </c>
      <c r="M72" s="70" t="s">
        <v>123</v>
      </c>
      <c r="N72" s="34"/>
    </row>
    <row r="73" spans="2:14" ht="17.399999999999999" x14ac:dyDescent="0.45">
      <c r="B73" s="35">
        <v>1</v>
      </c>
      <c r="C73" s="19"/>
      <c r="D73" s="24"/>
      <c r="E73" s="27">
        <v>45796</v>
      </c>
      <c r="F73" s="27">
        <v>45796</v>
      </c>
      <c r="G73" s="69" t="s">
        <v>148</v>
      </c>
      <c r="I73" s="26">
        <v>0.5</v>
      </c>
      <c r="J73" s="22" t="s">
        <v>10</v>
      </c>
      <c r="K73" s="33">
        <v>45751</v>
      </c>
      <c r="L73" s="33">
        <v>45751</v>
      </c>
      <c r="M73" s="71" t="s">
        <v>130</v>
      </c>
      <c r="N73" s="34"/>
    </row>
    <row r="74" spans="2:14" ht="17.399999999999999" x14ac:dyDescent="0.45">
      <c r="B74" s="35">
        <v>1</v>
      </c>
      <c r="C74" s="19"/>
      <c r="D74" s="24"/>
      <c r="E74" s="27">
        <v>45820</v>
      </c>
      <c r="F74" s="27">
        <v>45820</v>
      </c>
      <c r="G74" s="69" t="s">
        <v>150</v>
      </c>
      <c r="I74" s="26">
        <v>0.5</v>
      </c>
      <c r="J74" s="22" t="s">
        <v>9</v>
      </c>
      <c r="K74" s="33">
        <v>45756</v>
      </c>
      <c r="L74" s="33">
        <v>45756</v>
      </c>
      <c r="M74" s="69" t="s">
        <v>129</v>
      </c>
      <c r="N74" s="34"/>
    </row>
    <row r="75" spans="2:14" ht="17.399999999999999" x14ac:dyDescent="0.45">
      <c r="B75" s="35">
        <v>1</v>
      </c>
      <c r="C75" s="19"/>
      <c r="D75" s="24"/>
      <c r="E75" s="27">
        <v>45849</v>
      </c>
      <c r="F75" s="27">
        <v>45849</v>
      </c>
      <c r="G75" s="69" t="s">
        <v>160</v>
      </c>
      <c r="I75" s="26">
        <v>0.5</v>
      </c>
      <c r="J75" s="22" t="s">
        <v>10</v>
      </c>
      <c r="K75" s="33">
        <v>45792</v>
      </c>
      <c r="L75" s="33">
        <v>45792</v>
      </c>
      <c r="M75" s="71" t="s">
        <v>147</v>
      </c>
      <c r="N75" s="34"/>
    </row>
    <row r="76" spans="2:14" ht="17.399999999999999" x14ac:dyDescent="0.45">
      <c r="B76" s="35">
        <v>1</v>
      </c>
      <c r="C76" s="19"/>
      <c r="D76" s="24"/>
      <c r="E76" s="27">
        <v>45887</v>
      </c>
      <c r="F76" s="27">
        <v>45887</v>
      </c>
      <c r="G76" s="69" t="s">
        <v>180</v>
      </c>
      <c r="I76" s="26">
        <v>0.5</v>
      </c>
      <c r="J76" s="22" t="s">
        <v>10</v>
      </c>
      <c r="K76" s="33">
        <v>45806</v>
      </c>
      <c r="L76" s="33">
        <v>45806</v>
      </c>
      <c r="M76" s="69" t="s">
        <v>146</v>
      </c>
      <c r="N76" s="34"/>
    </row>
    <row r="77" spans="2:14" ht="17.399999999999999" x14ac:dyDescent="0.45">
      <c r="B77" s="35">
        <v>3</v>
      </c>
      <c r="C77" s="19"/>
      <c r="D77" s="24"/>
      <c r="E77" s="27">
        <v>45894</v>
      </c>
      <c r="F77" s="27">
        <v>45896</v>
      </c>
      <c r="G77" s="69" t="s">
        <v>180</v>
      </c>
      <c r="I77" s="26">
        <v>0.5</v>
      </c>
      <c r="J77" s="22" t="s">
        <v>9</v>
      </c>
      <c r="K77" s="33">
        <v>45925</v>
      </c>
      <c r="L77" s="33">
        <v>45925</v>
      </c>
      <c r="M77" s="70" t="s">
        <v>204</v>
      </c>
      <c r="N77" s="34"/>
    </row>
    <row r="78" spans="2:14" ht="17.399999999999999" x14ac:dyDescent="0.45">
      <c r="B78" s="35"/>
      <c r="C78" s="19"/>
      <c r="D78" s="24"/>
      <c r="E78" s="27"/>
      <c r="F78" s="27"/>
      <c r="G78" s="24"/>
      <c r="I78" s="26"/>
      <c r="J78" s="22"/>
      <c r="K78" s="34"/>
      <c r="L78" s="34"/>
      <c r="M78" s="34"/>
      <c r="N78" s="34"/>
    </row>
    <row r="79" spans="2:14" ht="17.399999999999999" x14ac:dyDescent="0.45">
      <c r="B79" s="35"/>
      <c r="C79" s="19"/>
      <c r="D79" s="24"/>
      <c r="E79" s="27"/>
      <c r="F79" s="27"/>
      <c r="G79" s="24"/>
      <c r="I79" s="26"/>
      <c r="J79" s="22"/>
      <c r="K79" s="34"/>
      <c r="L79" s="34"/>
      <c r="M79" s="34"/>
      <c r="N79" s="34"/>
    </row>
    <row r="80" spans="2:14" ht="18" thickBot="1" x14ac:dyDescent="0.5">
      <c r="B80" s="35"/>
      <c r="C80" s="19"/>
      <c r="D80" s="24"/>
      <c r="E80" s="27"/>
      <c r="F80" s="27"/>
      <c r="G80" s="24"/>
      <c r="I80" s="28"/>
      <c r="J80" s="22"/>
      <c r="K80" s="38"/>
      <c r="L80" s="38"/>
      <c r="M80" s="38"/>
      <c r="N80" s="38"/>
    </row>
    <row r="81" spans="2:14" ht="21.6" thickBot="1" x14ac:dyDescent="0.55000000000000004">
      <c r="B81" s="35"/>
      <c r="C81" s="19"/>
      <c r="D81" s="24"/>
      <c r="E81" s="27"/>
      <c r="F81" s="27"/>
      <c r="G81" s="24"/>
      <c r="I81" s="15">
        <f>SUM(I69:I80)</f>
        <v>6</v>
      </c>
      <c r="J81" s="93" t="str">
        <f>IF(I81&gt;=6,"YA NO PUEDE SOLICITAR DIAS ADMINISTRATIVOS","PUEDE SOLICITAR DIAS ADMINISTRATIVOS")</f>
        <v>YA NO PUEDE SOLICITAR DIAS ADMINISTRATIVOS</v>
      </c>
      <c r="K81" s="94"/>
      <c r="L81" s="94"/>
      <c r="M81" s="94"/>
      <c r="N81" s="95"/>
    </row>
    <row r="82" spans="2:14" ht="21.6" thickBot="1" x14ac:dyDescent="0.55000000000000004">
      <c r="B82" s="35"/>
      <c r="C82" s="19"/>
      <c r="D82" s="24"/>
      <c r="E82" s="24"/>
      <c r="F82" s="24"/>
      <c r="G82" s="24"/>
      <c r="I82" s="17">
        <f>6-I81</f>
        <v>0</v>
      </c>
      <c r="J82" s="93" t="str">
        <f>IF(I81&gt;6,"EXISTE UN ERROR","OK")</f>
        <v>OK</v>
      </c>
      <c r="K82" s="94"/>
      <c r="L82" s="94"/>
      <c r="M82" s="94"/>
      <c r="N82" s="95"/>
    </row>
    <row r="83" spans="2:14" ht="18" thickBot="1" x14ac:dyDescent="0.5">
      <c r="B83" s="35"/>
      <c r="C83" s="19"/>
      <c r="D83" s="24"/>
      <c r="E83" s="24"/>
      <c r="F83" s="24"/>
      <c r="G83" s="24"/>
      <c r="I83" s="1"/>
    </row>
    <row r="84" spans="2:14" ht="19.8" thickBot="1" x14ac:dyDescent="0.5">
      <c r="B84" s="35"/>
      <c r="C84" s="19"/>
      <c r="D84" s="24"/>
      <c r="E84" s="24"/>
      <c r="F84" s="24"/>
      <c r="G84" s="24"/>
      <c r="I84" s="12" t="s">
        <v>3</v>
      </c>
      <c r="J84" s="13"/>
      <c r="K84" s="13" t="s">
        <v>5</v>
      </c>
      <c r="L84" s="13" t="s">
        <v>6</v>
      </c>
      <c r="M84" s="13" t="s">
        <v>7</v>
      </c>
      <c r="N84" s="14" t="s">
        <v>8</v>
      </c>
    </row>
    <row r="85" spans="2:14" ht="17.399999999999999" x14ac:dyDescent="0.45">
      <c r="B85" s="35"/>
      <c r="C85" s="19"/>
      <c r="D85" s="24"/>
      <c r="E85" s="24"/>
      <c r="F85" s="24"/>
      <c r="G85" s="24"/>
      <c r="I85" s="21">
        <v>1</v>
      </c>
      <c r="J85" s="30"/>
      <c r="K85" s="31">
        <v>45827</v>
      </c>
      <c r="L85" s="31">
        <v>45827</v>
      </c>
      <c r="M85" s="32"/>
      <c r="N85" s="32"/>
    </row>
    <row r="86" spans="2:14" ht="17.399999999999999" x14ac:dyDescent="0.45">
      <c r="B86" s="35"/>
      <c r="C86" s="19"/>
      <c r="D86" s="24"/>
      <c r="E86" s="24"/>
      <c r="F86" s="24"/>
      <c r="G86" s="24"/>
      <c r="I86" s="26">
        <v>1</v>
      </c>
      <c r="J86" s="30"/>
      <c r="K86" s="33">
        <v>45831</v>
      </c>
      <c r="L86" s="33">
        <v>45831</v>
      </c>
      <c r="M86" s="34"/>
      <c r="N86" s="34"/>
    </row>
    <row r="87" spans="2:14" ht="17.399999999999999" x14ac:dyDescent="0.45">
      <c r="B87" s="35"/>
      <c r="C87" s="19"/>
      <c r="D87" s="24"/>
      <c r="E87" s="24"/>
      <c r="F87" s="24"/>
      <c r="G87" s="24"/>
      <c r="I87" s="26">
        <v>2</v>
      </c>
      <c r="J87" s="30"/>
      <c r="K87" s="33">
        <v>45856</v>
      </c>
      <c r="L87" s="33">
        <v>45859</v>
      </c>
      <c r="M87" s="34"/>
      <c r="N87" s="34"/>
    </row>
    <row r="88" spans="2:14" ht="17.399999999999999" x14ac:dyDescent="0.45">
      <c r="B88" s="35"/>
      <c r="C88" s="19"/>
      <c r="D88" s="24"/>
      <c r="E88" s="24"/>
      <c r="F88" s="24"/>
      <c r="G88" s="24"/>
      <c r="I88" s="26"/>
      <c r="J88" s="30"/>
      <c r="K88" s="34"/>
      <c r="L88" s="34"/>
      <c r="M88" s="34"/>
      <c r="N88" s="34"/>
    </row>
    <row r="89" spans="2:14" ht="18" thickBot="1" x14ac:dyDescent="0.5">
      <c r="B89" s="35"/>
      <c r="C89" s="19"/>
      <c r="D89" s="24"/>
      <c r="E89" s="24"/>
      <c r="F89" s="24"/>
      <c r="G89" s="24"/>
      <c r="I89" s="26"/>
      <c r="J89" s="30"/>
      <c r="K89" s="34"/>
      <c r="L89" s="34"/>
      <c r="M89" s="34"/>
      <c r="N89" s="34"/>
    </row>
    <row r="90" spans="2:14" ht="21.6" thickBot="1" x14ac:dyDescent="0.55000000000000004">
      <c r="B90" s="35"/>
      <c r="C90" s="19"/>
      <c r="D90" s="24"/>
      <c r="E90" s="24"/>
      <c r="F90" s="24"/>
      <c r="G90" s="24"/>
      <c r="I90" s="15">
        <f>SUM(I85:I89)</f>
        <v>4</v>
      </c>
      <c r="J90" s="93" t="str">
        <f>IF(I90&gt;=5,"YA NO PUEDE SOLICITAR DIAS CAPACITACION","PUEDE SOLICITAR DIAS CAPACITACION")</f>
        <v>PUEDE SOLICITAR DIAS CAPACITACION</v>
      </c>
      <c r="K90" s="94"/>
      <c r="L90" s="94"/>
      <c r="M90" s="94"/>
      <c r="N90" s="95"/>
    </row>
    <row r="91" spans="2:14" ht="21.6" thickBot="1" x14ac:dyDescent="0.55000000000000004">
      <c r="B91" s="35"/>
      <c r="C91" s="19"/>
      <c r="D91" s="24"/>
      <c r="E91" s="24"/>
      <c r="F91" s="24"/>
      <c r="G91" s="24"/>
      <c r="I91" s="17">
        <f>5-I90</f>
        <v>1</v>
      </c>
      <c r="J91" s="93" t="str">
        <f>IF(I90&gt;5,"EXISTE UN ERROR","OK")</f>
        <v>OK</v>
      </c>
      <c r="K91" s="94"/>
      <c r="L91" s="94"/>
      <c r="M91" s="94"/>
      <c r="N91" s="95"/>
    </row>
    <row r="92" spans="2:14" ht="17.399999999999999" x14ac:dyDescent="0.45">
      <c r="B92" s="35"/>
      <c r="C92" s="19"/>
      <c r="D92" s="24"/>
      <c r="E92" s="24"/>
      <c r="F92" s="24"/>
      <c r="G92" s="24"/>
    </row>
    <row r="93" spans="2:14" ht="17.399999999999999" x14ac:dyDescent="0.45">
      <c r="B93" s="35"/>
      <c r="C93" s="19"/>
      <c r="D93" s="24"/>
      <c r="E93" s="24"/>
      <c r="F93" s="24"/>
      <c r="G93" s="24"/>
    </row>
    <row r="94" spans="2:14" ht="18" thickBot="1" x14ac:dyDescent="0.5">
      <c r="B94" s="35"/>
      <c r="C94" s="20"/>
      <c r="D94" s="29"/>
      <c r="E94" s="37"/>
      <c r="F94" s="37"/>
      <c r="G94" s="37"/>
    </row>
    <row r="95" spans="2:14" ht="21.6" thickBot="1" x14ac:dyDescent="0.55000000000000004">
      <c r="B95" s="8">
        <f>+E69-F69</f>
        <v>0</v>
      </c>
      <c r="C95" s="87" t="str">
        <f>IF(E69&lt;=F69,"YA NO TIENE FERIADOS","PUEDE SOLICITAR DIAS FERIADOS")</f>
        <v>YA NO TIENE FERIADOS</v>
      </c>
      <c r="D95" s="88"/>
      <c r="E95" s="88"/>
      <c r="F95" s="88"/>
      <c r="G95" s="89"/>
    </row>
    <row r="96" spans="2:14" ht="19.2" thickBot="1" x14ac:dyDescent="0.5">
      <c r="C96" s="90" t="str">
        <f>IF(F69&gt;E69,"EXISTE UN ERROR","OK")</f>
        <v>OK</v>
      </c>
      <c r="D96" s="91"/>
      <c r="E96" s="91"/>
      <c r="F96" s="91"/>
      <c r="G96" s="92"/>
    </row>
    <row r="98" spans="2:14" ht="19.2" thickBot="1" x14ac:dyDescent="0.5">
      <c r="B98" s="16" t="s">
        <v>40</v>
      </c>
      <c r="I98" s="16" t="s">
        <v>40</v>
      </c>
    </row>
    <row r="99" spans="2:14" ht="18.600000000000001" thickBot="1" x14ac:dyDescent="0.4">
      <c r="B99" s="5" t="s">
        <v>0</v>
      </c>
      <c r="C99" s="5" t="s">
        <v>1</v>
      </c>
      <c r="D99" s="5" t="s">
        <v>98</v>
      </c>
      <c r="E99" s="5" t="s">
        <v>12</v>
      </c>
      <c r="F99" s="6" t="s">
        <v>2</v>
      </c>
      <c r="G99" s="6" t="s">
        <v>7</v>
      </c>
      <c r="I99" s="2" t="s">
        <v>3</v>
      </c>
      <c r="J99" s="3" t="s">
        <v>4</v>
      </c>
      <c r="K99" s="3" t="s">
        <v>5</v>
      </c>
      <c r="L99" s="3" t="s">
        <v>6</v>
      </c>
      <c r="M99" s="3" t="s">
        <v>7</v>
      </c>
      <c r="N99" s="4" t="s">
        <v>8</v>
      </c>
    </row>
    <row r="100" spans="2:14" ht="17.399999999999999" x14ac:dyDescent="0.45">
      <c r="B100" s="9">
        <v>15</v>
      </c>
      <c r="C100" s="9">
        <v>0</v>
      </c>
      <c r="D100" s="9">
        <v>0</v>
      </c>
      <c r="E100" s="11">
        <f>+B100+C100+D100</f>
        <v>15</v>
      </c>
      <c r="F100" s="11">
        <f>SUM(B101:B125)+SUM(D101:D125)</f>
        <v>15</v>
      </c>
      <c r="G100" s="19"/>
      <c r="I100" s="21">
        <v>1</v>
      </c>
      <c r="J100" s="22"/>
      <c r="K100" s="23">
        <v>45666</v>
      </c>
      <c r="L100" s="23">
        <v>45666</v>
      </c>
      <c r="M100" s="69" t="s">
        <v>106</v>
      </c>
      <c r="N100" s="25"/>
    </row>
    <row r="101" spans="2:14" ht="17.399999999999999" x14ac:dyDescent="0.45">
      <c r="B101" s="35">
        <v>10</v>
      </c>
      <c r="C101" s="19"/>
      <c r="D101" s="24"/>
      <c r="E101" s="27">
        <v>45691</v>
      </c>
      <c r="F101" s="27">
        <v>45702</v>
      </c>
      <c r="G101" s="69" t="s">
        <v>119</v>
      </c>
      <c r="I101" s="26">
        <v>0.5</v>
      </c>
      <c r="J101" s="22" t="s">
        <v>9</v>
      </c>
      <c r="K101" s="27">
        <v>45763</v>
      </c>
      <c r="L101" s="27">
        <v>45763</v>
      </c>
      <c r="M101" s="76" t="s">
        <v>133</v>
      </c>
      <c r="N101" s="24"/>
    </row>
    <row r="102" spans="2:14" ht="17.399999999999999" x14ac:dyDescent="0.45">
      <c r="B102" s="35">
        <v>1</v>
      </c>
      <c r="C102" s="19"/>
      <c r="D102" s="24"/>
      <c r="E102" s="27">
        <v>45713</v>
      </c>
      <c r="F102" s="27">
        <v>45713</v>
      </c>
      <c r="G102" s="69" t="s">
        <v>120</v>
      </c>
      <c r="I102" s="26">
        <v>0.5</v>
      </c>
      <c r="J102" s="22" t="s">
        <v>9</v>
      </c>
      <c r="K102" s="27">
        <v>45770</v>
      </c>
      <c r="L102" s="27">
        <v>45770</v>
      </c>
      <c r="M102" s="69" t="s">
        <v>134</v>
      </c>
      <c r="N102" s="24"/>
    </row>
    <row r="103" spans="2:14" ht="17.399999999999999" x14ac:dyDescent="0.45">
      <c r="B103" s="35">
        <v>2</v>
      </c>
      <c r="C103" s="19"/>
      <c r="D103" s="24"/>
      <c r="E103" s="27">
        <v>45722</v>
      </c>
      <c r="F103" s="27">
        <v>45723</v>
      </c>
      <c r="G103" s="69" t="s">
        <v>124</v>
      </c>
      <c r="I103" s="26">
        <v>2</v>
      </c>
      <c r="J103" s="22"/>
      <c r="K103" s="27">
        <v>45806</v>
      </c>
      <c r="L103" s="27">
        <v>45807</v>
      </c>
      <c r="M103" s="69" t="s">
        <v>146</v>
      </c>
      <c r="N103" s="24"/>
    </row>
    <row r="104" spans="2:14" ht="17.399999999999999" x14ac:dyDescent="0.45">
      <c r="B104" s="35">
        <v>1</v>
      </c>
      <c r="C104" s="19"/>
      <c r="D104" s="24"/>
      <c r="E104" s="27">
        <v>45744</v>
      </c>
      <c r="F104" s="27">
        <v>45744</v>
      </c>
      <c r="G104" s="69" t="s">
        <v>124</v>
      </c>
      <c r="I104" s="26">
        <v>0.5</v>
      </c>
      <c r="J104" s="22" t="s">
        <v>9</v>
      </c>
      <c r="K104" s="27">
        <v>45855</v>
      </c>
      <c r="L104" s="27">
        <v>45855</v>
      </c>
      <c r="M104" s="70" t="s">
        <v>164</v>
      </c>
      <c r="N104" s="24"/>
    </row>
    <row r="105" spans="2:14" ht="17.399999999999999" x14ac:dyDescent="0.45">
      <c r="B105" s="35">
        <v>1</v>
      </c>
      <c r="C105" s="19"/>
      <c r="D105" s="24"/>
      <c r="E105" s="27">
        <v>45790</v>
      </c>
      <c r="F105" s="27">
        <v>45790</v>
      </c>
      <c r="G105" s="69" t="s">
        <v>149</v>
      </c>
      <c r="I105" s="26">
        <v>1</v>
      </c>
      <c r="J105" s="22"/>
      <c r="K105" s="27">
        <v>45861</v>
      </c>
      <c r="L105" s="27">
        <v>45861</v>
      </c>
      <c r="M105" s="70" t="s">
        <v>167</v>
      </c>
      <c r="N105" s="24"/>
    </row>
    <row r="106" spans="2:14" ht="17.399999999999999" x14ac:dyDescent="0.45">
      <c r="B106" s="35"/>
      <c r="C106" s="19"/>
      <c r="D106" s="24"/>
      <c r="E106" s="27"/>
      <c r="F106" s="27"/>
      <c r="G106" s="24"/>
      <c r="I106" s="26">
        <v>0.5</v>
      </c>
      <c r="J106" s="22" t="s">
        <v>9</v>
      </c>
      <c r="K106" s="27">
        <v>45951</v>
      </c>
      <c r="L106" s="27">
        <v>45951</v>
      </c>
      <c r="M106" s="69" t="s">
        <v>225</v>
      </c>
      <c r="N106" s="24"/>
    </row>
    <row r="107" spans="2:14" ht="17.399999999999999" x14ac:dyDescent="0.45">
      <c r="B107" s="35"/>
      <c r="C107" s="19"/>
      <c r="D107" s="24"/>
      <c r="E107" s="27"/>
      <c r="F107" s="27"/>
      <c r="G107" s="24"/>
      <c r="I107" s="26"/>
      <c r="J107" s="22"/>
      <c r="K107" s="24"/>
      <c r="L107" s="24"/>
      <c r="M107" s="24"/>
      <c r="N107" s="24"/>
    </row>
    <row r="108" spans="2:14" ht="17.399999999999999" x14ac:dyDescent="0.45">
      <c r="B108" s="35"/>
      <c r="C108" s="19"/>
      <c r="D108" s="24"/>
      <c r="E108" s="27"/>
      <c r="F108" s="27"/>
      <c r="G108" s="24"/>
      <c r="I108" s="26"/>
      <c r="J108" s="22"/>
      <c r="K108" s="24"/>
      <c r="L108" s="24"/>
      <c r="M108" s="24"/>
      <c r="N108" s="24"/>
    </row>
    <row r="109" spans="2:14" ht="17.399999999999999" x14ac:dyDescent="0.45">
      <c r="B109" s="35"/>
      <c r="C109" s="19"/>
      <c r="D109" s="24"/>
      <c r="E109" s="24"/>
      <c r="F109" s="24"/>
      <c r="G109" s="24"/>
      <c r="I109" s="26"/>
      <c r="J109" s="22"/>
      <c r="K109" s="24"/>
      <c r="L109" s="24"/>
      <c r="M109" s="24"/>
      <c r="N109" s="24"/>
    </row>
    <row r="110" spans="2:14" ht="17.399999999999999" x14ac:dyDescent="0.45">
      <c r="B110" s="35"/>
      <c r="C110" s="19"/>
      <c r="D110" s="24"/>
      <c r="E110" s="24"/>
      <c r="F110" s="24"/>
      <c r="G110" s="24"/>
      <c r="I110" s="26"/>
      <c r="J110" s="22"/>
      <c r="K110" s="24"/>
      <c r="L110" s="24"/>
      <c r="M110" s="24"/>
      <c r="N110" s="24"/>
    </row>
    <row r="111" spans="2:14" ht="18" thickBot="1" x14ac:dyDescent="0.5">
      <c r="B111" s="35"/>
      <c r="C111" s="19"/>
      <c r="D111" s="24"/>
      <c r="E111" s="24"/>
      <c r="F111" s="24"/>
      <c r="G111" s="24"/>
      <c r="I111" s="28"/>
      <c r="J111" s="22"/>
      <c r="K111" s="29"/>
      <c r="L111" s="29"/>
      <c r="M111" s="29"/>
      <c r="N111" s="29"/>
    </row>
    <row r="112" spans="2:14" ht="21.6" thickBot="1" x14ac:dyDescent="0.55000000000000004">
      <c r="B112" s="35"/>
      <c r="C112" s="19"/>
      <c r="D112" s="24"/>
      <c r="E112" s="36"/>
      <c r="F112" s="36"/>
      <c r="G112" s="36"/>
      <c r="I112" s="15">
        <f>SUM(I100:I111)</f>
        <v>6</v>
      </c>
      <c r="J112" s="93" t="str">
        <f>IF(I112&gt;=6,"YA NO PUEDE SOLICITAR DIAS ADMINISTRATIVOS","PUEDE SOLICITAR DIAS ADMINISTRATIVOS")</f>
        <v>YA NO PUEDE SOLICITAR DIAS ADMINISTRATIVOS</v>
      </c>
      <c r="K112" s="94"/>
      <c r="L112" s="94"/>
      <c r="M112" s="94"/>
      <c r="N112" s="95"/>
    </row>
    <row r="113" spans="2:14" ht="21.6" thickBot="1" x14ac:dyDescent="0.55000000000000004">
      <c r="B113" s="35"/>
      <c r="C113" s="19"/>
      <c r="D113" s="24"/>
      <c r="E113" s="36"/>
      <c r="F113" s="36"/>
      <c r="G113" s="36"/>
      <c r="I113" s="17">
        <f>6-I112</f>
        <v>0</v>
      </c>
      <c r="J113" s="93" t="str">
        <f>IF(I112&gt;6,"EXISTE UN ERROR","OK")</f>
        <v>OK</v>
      </c>
      <c r="K113" s="94"/>
      <c r="L113" s="94"/>
      <c r="M113" s="94"/>
      <c r="N113" s="95"/>
    </row>
    <row r="114" spans="2:14" ht="18" thickBot="1" x14ac:dyDescent="0.5">
      <c r="B114" s="35"/>
      <c r="C114" s="19"/>
      <c r="D114" s="24"/>
      <c r="E114" s="36"/>
      <c r="F114" s="36"/>
      <c r="G114" s="36"/>
      <c r="I114" s="1"/>
    </row>
    <row r="115" spans="2:14" ht="19.8" thickBot="1" x14ac:dyDescent="0.5">
      <c r="B115" s="35"/>
      <c r="C115" s="19"/>
      <c r="D115" s="24"/>
      <c r="E115" s="36"/>
      <c r="F115" s="36"/>
      <c r="G115" s="36"/>
      <c r="I115" s="12" t="s">
        <v>3</v>
      </c>
      <c r="J115" s="13"/>
      <c r="K115" s="13" t="s">
        <v>5</v>
      </c>
      <c r="L115" s="13" t="s">
        <v>6</v>
      </c>
      <c r="M115" s="13" t="s">
        <v>7</v>
      </c>
      <c r="N115" s="14" t="s">
        <v>8</v>
      </c>
    </row>
    <row r="116" spans="2:14" ht="17.399999999999999" x14ac:dyDescent="0.45">
      <c r="B116" s="35"/>
      <c r="C116" s="19"/>
      <c r="D116" s="24"/>
      <c r="E116" s="36"/>
      <c r="F116" s="36"/>
      <c r="G116" s="36"/>
      <c r="I116" s="21">
        <v>1</v>
      </c>
      <c r="J116" s="30"/>
      <c r="K116" s="31">
        <v>45895</v>
      </c>
      <c r="L116" s="31">
        <v>45895</v>
      </c>
      <c r="M116" s="32"/>
      <c r="N116" s="32"/>
    </row>
    <row r="117" spans="2:14" ht="17.399999999999999" x14ac:dyDescent="0.45">
      <c r="B117" s="35"/>
      <c r="C117" s="19"/>
      <c r="D117" s="24"/>
      <c r="E117" s="36"/>
      <c r="F117" s="36"/>
      <c r="G117" s="36"/>
      <c r="I117" s="26">
        <v>1</v>
      </c>
      <c r="J117" s="30"/>
      <c r="K117" s="33">
        <v>45924</v>
      </c>
      <c r="L117" s="33">
        <v>45924</v>
      </c>
      <c r="M117" s="34"/>
      <c r="N117" s="34"/>
    </row>
    <row r="118" spans="2:14" ht="17.399999999999999" x14ac:dyDescent="0.45">
      <c r="B118" s="35"/>
      <c r="C118" s="19"/>
      <c r="D118" s="24"/>
      <c r="E118" s="36"/>
      <c r="F118" s="36"/>
      <c r="G118" s="36"/>
      <c r="I118" s="26">
        <v>1</v>
      </c>
      <c r="J118" s="30"/>
      <c r="K118" s="33">
        <v>45973</v>
      </c>
      <c r="L118" s="33">
        <v>45973</v>
      </c>
      <c r="M118" s="34"/>
      <c r="N118" s="34"/>
    </row>
    <row r="119" spans="2:14" ht="17.399999999999999" x14ac:dyDescent="0.45">
      <c r="B119" s="35"/>
      <c r="C119" s="19"/>
      <c r="D119" s="24"/>
      <c r="E119" s="36"/>
      <c r="F119" s="36"/>
      <c r="G119" s="36"/>
      <c r="I119" s="26"/>
      <c r="J119" s="30"/>
      <c r="K119" s="34"/>
      <c r="L119" s="34"/>
      <c r="M119" s="34"/>
      <c r="N119" s="34"/>
    </row>
    <row r="120" spans="2:14" ht="18" thickBot="1" x14ac:dyDescent="0.5">
      <c r="B120" s="35"/>
      <c r="C120" s="19"/>
      <c r="D120" s="24"/>
      <c r="E120" s="36"/>
      <c r="F120" s="36"/>
      <c r="G120" s="36"/>
      <c r="I120" s="26"/>
      <c r="J120" s="30"/>
      <c r="K120" s="34"/>
      <c r="L120" s="34"/>
      <c r="M120" s="34"/>
      <c r="N120" s="34"/>
    </row>
    <row r="121" spans="2:14" ht="21.6" thickBot="1" x14ac:dyDescent="0.55000000000000004">
      <c r="B121" s="35"/>
      <c r="C121" s="19"/>
      <c r="D121" s="24"/>
      <c r="E121" s="36"/>
      <c r="F121" s="36"/>
      <c r="G121" s="36"/>
      <c r="I121" s="15">
        <f>SUM(I116:I120)</f>
        <v>3</v>
      </c>
      <c r="J121" s="93" t="str">
        <f>IF(I121&gt;=5,"YA NO PUEDE SOLICITAR DIAS CAPACITACION","PUEDE SOLICITAR DIAS CAPACITACION")</f>
        <v>PUEDE SOLICITAR DIAS CAPACITACION</v>
      </c>
      <c r="K121" s="94"/>
      <c r="L121" s="94"/>
      <c r="M121" s="94"/>
      <c r="N121" s="95"/>
    </row>
    <row r="122" spans="2:14" ht="21.6" thickBot="1" x14ac:dyDescent="0.55000000000000004">
      <c r="B122" s="35"/>
      <c r="C122" s="19"/>
      <c r="D122" s="24"/>
      <c r="E122" s="36"/>
      <c r="F122" s="36"/>
      <c r="G122" s="36"/>
      <c r="I122" s="17">
        <f>5-I121</f>
        <v>2</v>
      </c>
      <c r="J122" s="93" t="str">
        <f>IF(I121&gt;5,"EXISTE UN ERROR","OK")</f>
        <v>OK</v>
      </c>
      <c r="K122" s="94"/>
      <c r="L122" s="94"/>
      <c r="M122" s="94"/>
      <c r="N122" s="95"/>
    </row>
    <row r="123" spans="2:14" ht="17.399999999999999" x14ac:dyDescent="0.45">
      <c r="B123" s="35"/>
      <c r="C123" s="19"/>
      <c r="D123" s="24"/>
      <c r="E123" s="36"/>
      <c r="F123" s="36"/>
      <c r="G123" s="36"/>
    </row>
    <row r="124" spans="2:14" ht="17.399999999999999" x14ac:dyDescent="0.45">
      <c r="B124" s="35"/>
      <c r="C124" s="19"/>
      <c r="D124" s="24"/>
      <c r="E124" s="36"/>
      <c r="F124" s="36"/>
      <c r="G124" s="36"/>
    </row>
    <row r="125" spans="2:14" ht="18" thickBot="1" x14ac:dyDescent="0.5">
      <c r="B125" s="35"/>
      <c r="C125" s="20"/>
      <c r="D125" s="29"/>
      <c r="E125" s="37"/>
      <c r="F125" s="37"/>
      <c r="G125" s="37"/>
    </row>
    <row r="126" spans="2:14" ht="21.6" thickBot="1" x14ac:dyDescent="0.55000000000000004">
      <c r="B126" s="8">
        <f>+E100-F100</f>
        <v>0</v>
      </c>
      <c r="C126" s="87" t="str">
        <f>IF(E100&lt;=F100,"YA NO TIENE FERIADOS","PUEDE SOLICITAR DIAS FERIADOS")</f>
        <v>YA NO TIENE FERIADOS</v>
      </c>
      <c r="D126" s="88"/>
      <c r="E126" s="88"/>
      <c r="F126" s="88"/>
      <c r="G126" s="89"/>
    </row>
    <row r="127" spans="2:14" ht="19.2" thickBot="1" x14ac:dyDescent="0.5">
      <c r="C127" s="90" t="str">
        <f>IF(F100&gt;E100,"EXISTE UN ERROR","OK")</f>
        <v>OK</v>
      </c>
      <c r="D127" s="91"/>
      <c r="E127" s="91"/>
      <c r="F127" s="91"/>
      <c r="G127" s="92"/>
    </row>
    <row r="129" spans="2:14" ht="19.2" thickBot="1" x14ac:dyDescent="0.5">
      <c r="B129" s="16" t="s">
        <v>113</v>
      </c>
      <c r="I129" s="16" t="str">
        <f>+B129</f>
        <v>MADRID SUAREZ CATALINA ALONDRA</v>
      </c>
    </row>
    <row r="130" spans="2:14" ht="18.600000000000001" thickBot="1" x14ac:dyDescent="0.4">
      <c r="B130" s="5" t="s">
        <v>0</v>
      </c>
      <c r="C130" s="5" t="s">
        <v>1</v>
      </c>
      <c r="D130" s="5" t="s">
        <v>98</v>
      </c>
      <c r="E130" s="5" t="s">
        <v>12</v>
      </c>
      <c r="F130" s="6" t="s">
        <v>2</v>
      </c>
      <c r="G130" s="6" t="s">
        <v>7</v>
      </c>
      <c r="I130" s="2" t="s">
        <v>3</v>
      </c>
      <c r="J130" s="3" t="s">
        <v>4</v>
      </c>
      <c r="K130" s="3" t="s">
        <v>5</v>
      </c>
      <c r="L130" s="3" t="s">
        <v>6</v>
      </c>
      <c r="M130" s="3" t="s">
        <v>7</v>
      </c>
      <c r="N130" s="4" t="s">
        <v>8</v>
      </c>
    </row>
    <row r="131" spans="2:14" ht="17.399999999999999" x14ac:dyDescent="0.45">
      <c r="B131" s="9">
        <v>0</v>
      </c>
      <c r="C131" s="9">
        <v>0</v>
      </c>
      <c r="D131" s="9">
        <v>0</v>
      </c>
      <c r="E131" s="11">
        <f>+B131+C131+D131</f>
        <v>0</v>
      </c>
      <c r="F131" s="11">
        <f>SUM(B132:B156)+SUM(D132:D156)</f>
        <v>0</v>
      </c>
      <c r="G131" s="19"/>
      <c r="I131" s="21">
        <v>1</v>
      </c>
      <c r="J131" s="22"/>
      <c r="K131" s="23">
        <v>45737</v>
      </c>
      <c r="L131" s="23">
        <v>45737</v>
      </c>
      <c r="M131" s="70" t="s">
        <v>123</v>
      </c>
      <c r="N131" s="25"/>
    </row>
    <row r="132" spans="2:14" ht="17.399999999999999" x14ac:dyDescent="0.45">
      <c r="B132" s="35"/>
      <c r="C132" s="19"/>
      <c r="D132" s="24"/>
      <c r="E132" s="27"/>
      <c r="F132" s="27"/>
      <c r="G132" s="24"/>
      <c r="I132" s="26">
        <v>0.5</v>
      </c>
      <c r="J132" s="22" t="s">
        <v>9</v>
      </c>
      <c r="K132" s="27">
        <v>45747</v>
      </c>
      <c r="L132" s="27">
        <v>45747</v>
      </c>
      <c r="M132" s="69" t="s">
        <v>121</v>
      </c>
      <c r="N132" s="24"/>
    </row>
    <row r="133" spans="2:14" ht="17.399999999999999" x14ac:dyDescent="0.45">
      <c r="B133" s="35"/>
      <c r="C133" s="19"/>
      <c r="D133" s="24"/>
      <c r="E133" s="27"/>
      <c r="F133" s="27"/>
      <c r="G133" s="24"/>
      <c r="I133" s="26">
        <v>0.5</v>
      </c>
      <c r="J133" s="22" t="s">
        <v>9</v>
      </c>
      <c r="K133" s="27">
        <v>45755</v>
      </c>
      <c r="L133" s="27">
        <v>45755</v>
      </c>
      <c r="M133" s="71" t="s">
        <v>130</v>
      </c>
      <c r="N133" s="24"/>
    </row>
    <row r="134" spans="2:14" ht="17.399999999999999" x14ac:dyDescent="0.45">
      <c r="B134" s="35"/>
      <c r="C134" s="19"/>
      <c r="D134" s="24"/>
      <c r="E134" s="27"/>
      <c r="F134" s="27"/>
      <c r="G134" s="24"/>
      <c r="I134" s="26">
        <v>1</v>
      </c>
      <c r="J134" s="22"/>
      <c r="K134" s="27">
        <v>45810</v>
      </c>
      <c r="L134" s="27">
        <v>45810</v>
      </c>
      <c r="M134" s="69" t="s">
        <v>162</v>
      </c>
      <c r="N134" s="24"/>
    </row>
    <row r="135" spans="2:14" ht="17.399999999999999" x14ac:dyDescent="0.45">
      <c r="B135" s="35"/>
      <c r="C135" s="19"/>
      <c r="D135" s="24"/>
      <c r="E135" s="27"/>
      <c r="F135" s="27"/>
      <c r="G135" s="24"/>
      <c r="I135" s="26">
        <v>1</v>
      </c>
      <c r="J135" s="22"/>
      <c r="K135" s="27">
        <v>45861</v>
      </c>
      <c r="L135" s="27">
        <v>45861</v>
      </c>
      <c r="M135" s="70" t="s">
        <v>167</v>
      </c>
      <c r="N135" s="24"/>
    </row>
    <row r="136" spans="2:14" ht="17.399999999999999" x14ac:dyDescent="0.45">
      <c r="B136" s="35"/>
      <c r="C136" s="19"/>
      <c r="D136" s="24"/>
      <c r="E136" s="27"/>
      <c r="F136" s="27"/>
      <c r="G136" s="24"/>
      <c r="I136" s="26"/>
      <c r="J136" s="22"/>
      <c r="K136" s="27"/>
      <c r="L136" s="27"/>
      <c r="M136" s="24"/>
      <c r="N136" s="24"/>
    </row>
    <row r="137" spans="2:14" ht="17.399999999999999" x14ac:dyDescent="0.45">
      <c r="B137" s="35"/>
      <c r="C137" s="19"/>
      <c r="D137" s="24"/>
      <c r="E137" s="27"/>
      <c r="F137" s="27"/>
      <c r="G137" s="24"/>
      <c r="I137" s="26"/>
      <c r="J137" s="22"/>
      <c r="K137" s="24"/>
      <c r="L137" s="24"/>
      <c r="M137" s="24"/>
      <c r="N137" s="24"/>
    </row>
    <row r="138" spans="2:14" ht="17.399999999999999" x14ac:dyDescent="0.45">
      <c r="B138" s="35"/>
      <c r="C138" s="19"/>
      <c r="D138" s="24"/>
      <c r="E138" s="27"/>
      <c r="F138" s="27"/>
      <c r="G138" s="24"/>
      <c r="I138" s="26"/>
      <c r="J138" s="22"/>
      <c r="K138" s="24"/>
      <c r="L138" s="24"/>
      <c r="M138" s="24"/>
      <c r="N138" s="24"/>
    </row>
    <row r="139" spans="2:14" ht="17.399999999999999" x14ac:dyDescent="0.45">
      <c r="B139" s="35"/>
      <c r="C139" s="19"/>
      <c r="D139" s="24"/>
      <c r="E139" s="27"/>
      <c r="F139" s="27"/>
      <c r="G139" s="24"/>
      <c r="I139" s="26"/>
      <c r="J139" s="22"/>
      <c r="K139" s="24"/>
      <c r="L139" s="24"/>
      <c r="M139" s="24"/>
      <c r="N139" s="24"/>
    </row>
    <row r="140" spans="2:14" ht="17.399999999999999" x14ac:dyDescent="0.45">
      <c r="B140" s="35"/>
      <c r="C140" s="19"/>
      <c r="D140" s="24"/>
      <c r="E140" s="24"/>
      <c r="F140" s="24"/>
      <c r="G140" s="24"/>
      <c r="I140" s="26"/>
      <c r="J140" s="22"/>
      <c r="K140" s="24"/>
      <c r="L140" s="24"/>
      <c r="M140" s="24"/>
      <c r="N140" s="24"/>
    </row>
    <row r="141" spans="2:14" ht="17.399999999999999" x14ac:dyDescent="0.45">
      <c r="B141" s="35"/>
      <c r="C141" s="19"/>
      <c r="D141" s="24"/>
      <c r="E141" s="24"/>
      <c r="F141" s="24"/>
      <c r="G141" s="24"/>
      <c r="I141" s="26"/>
      <c r="J141" s="22"/>
      <c r="K141" s="24"/>
      <c r="L141" s="24"/>
      <c r="M141" s="24"/>
      <c r="N141" s="24"/>
    </row>
    <row r="142" spans="2:14" ht="18" thickBot="1" x14ac:dyDescent="0.5">
      <c r="B142" s="35"/>
      <c r="C142" s="19"/>
      <c r="D142" s="24"/>
      <c r="E142" s="24"/>
      <c r="F142" s="24"/>
      <c r="G142" s="24"/>
      <c r="I142" s="28"/>
      <c r="J142" s="22"/>
      <c r="K142" s="29"/>
      <c r="L142" s="29"/>
      <c r="M142" s="29"/>
      <c r="N142" s="29"/>
    </row>
    <row r="143" spans="2:14" ht="21.6" thickBot="1" x14ac:dyDescent="0.55000000000000004">
      <c r="B143" s="35"/>
      <c r="C143" s="19"/>
      <c r="D143" s="24"/>
      <c r="E143" s="36"/>
      <c r="F143" s="36"/>
      <c r="G143" s="36"/>
      <c r="I143" s="15">
        <f>SUM(I131:I142)</f>
        <v>4</v>
      </c>
      <c r="J143" s="93" t="str">
        <f>IF(I143&gt;=6,"YA NO PUEDE SOLICITAR DIAS ADMINISTRATIVOS","PUEDE SOLICITAR DIAS ADMINISTRATIVOS")</f>
        <v>PUEDE SOLICITAR DIAS ADMINISTRATIVOS</v>
      </c>
      <c r="K143" s="94"/>
      <c r="L143" s="94"/>
      <c r="M143" s="94"/>
      <c r="N143" s="95"/>
    </row>
    <row r="144" spans="2:14" ht="21.6" thickBot="1" x14ac:dyDescent="0.55000000000000004">
      <c r="B144" s="35"/>
      <c r="C144" s="19"/>
      <c r="D144" s="24"/>
      <c r="E144" s="36"/>
      <c r="F144" s="36"/>
      <c r="G144" s="36"/>
      <c r="I144" s="17">
        <f>6-I143</f>
        <v>2</v>
      </c>
      <c r="J144" s="93" t="str">
        <f>IF(I143&gt;6,"EXISTE UN ERROR","OK")</f>
        <v>OK</v>
      </c>
      <c r="K144" s="94"/>
      <c r="L144" s="94"/>
      <c r="M144" s="94"/>
      <c r="N144" s="95"/>
    </row>
    <row r="145" spans="2:14" ht="18" thickBot="1" x14ac:dyDescent="0.5">
      <c r="B145" s="35"/>
      <c r="C145" s="19"/>
      <c r="D145" s="24"/>
      <c r="E145" s="36"/>
      <c r="F145" s="36"/>
      <c r="G145" s="36"/>
      <c r="I145" s="1"/>
    </row>
    <row r="146" spans="2:14" ht="19.8" thickBot="1" x14ac:dyDescent="0.5">
      <c r="B146" s="35"/>
      <c r="C146" s="19"/>
      <c r="D146" s="24"/>
      <c r="E146" s="36"/>
      <c r="F146" s="36"/>
      <c r="G146" s="36"/>
      <c r="I146" s="12" t="s">
        <v>3</v>
      </c>
      <c r="J146" s="13"/>
      <c r="K146" s="13" t="s">
        <v>5</v>
      </c>
      <c r="L146" s="13" t="s">
        <v>6</v>
      </c>
      <c r="M146" s="13" t="s">
        <v>7</v>
      </c>
      <c r="N146" s="14" t="s">
        <v>8</v>
      </c>
    </row>
    <row r="147" spans="2:14" ht="17.399999999999999" x14ac:dyDescent="0.45">
      <c r="B147" s="35"/>
      <c r="C147" s="19"/>
      <c r="D147" s="24"/>
      <c r="E147" s="36"/>
      <c r="F147" s="36"/>
      <c r="G147" s="36"/>
      <c r="I147" s="21"/>
      <c r="J147" s="30"/>
      <c r="K147" s="31"/>
      <c r="L147" s="31"/>
      <c r="M147" s="32"/>
      <c r="N147" s="32"/>
    </row>
    <row r="148" spans="2:14" ht="17.399999999999999" x14ac:dyDescent="0.45">
      <c r="B148" s="35"/>
      <c r="C148" s="19"/>
      <c r="D148" s="24"/>
      <c r="E148" s="36"/>
      <c r="F148" s="36"/>
      <c r="G148" s="36"/>
      <c r="I148" s="26"/>
      <c r="J148" s="30"/>
      <c r="K148" s="33"/>
      <c r="L148" s="33"/>
      <c r="M148" s="34"/>
      <c r="N148" s="34"/>
    </row>
    <row r="149" spans="2:14" ht="17.399999999999999" x14ac:dyDescent="0.45">
      <c r="B149" s="35"/>
      <c r="C149" s="19"/>
      <c r="D149" s="24"/>
      <c r="E149" s="36"/>
      <c r="F149" s="36"/>
      <c r="G149" s="36"/>
      <c r="I149" s="26"/>
      <c r="J149" s="30"/>
      <c r="K149" s="34"/>
      <c r="L149" s="34"/>
      <c r="M149" s="34"/>
      <c r="N149" s="34"/>
    </row>
    <row r="150" spans="2:14" ht="17.399999999999999" x14ac:dyDescent="0.45">
      <c r="B150" s="35"/>
      <c r="C150" s="19"/>
      <c r="D150" s="24"/>
      <c r="E150" s="36"/>
      <c r="F150" s="36"/>
      <c r="G150" s="36"/>
      <c r="I150" s="26"/>
      <c r="J150" s="30"/>
      <c r="K150" s="34"/>
      <c r="L150" s="34"/>
      <c r="M150" s="34"/>
      <c r="N150" s="34"/>
    </row>
    <row r="151" spans="2:14" ht="18" thickBot="1" x14ac:dyDescent="0.5">
      <c r="B151" s="35"/>
      <c r="C151" s="19"/>
      <c r="D151" s="24"/>
      <c r="E151" s="36"/>
      <c r="F151" s="36"/>
      <c r="G151" s="36"/>
      <c r="I151" s="26"/>
      <c r="J151" s="30"/>
      <c r="K151" s="34"/>
      <c r="L151" s="34"/>
      <c r="M151" s="34"/>
      <c r="N151" s="34"/>
    </row>
    <row r="152" spans="2:14" ht="21.6" thickBot="1" x14ac:dyDescent="0.55000000000000004">
      <c r="B152" s="35"/>
      <c r="C152" s="19"/>
      <c r="D152" s="24"/>
      <c r="E152" s="36"/>
      <c r="F152" s="36"/>
      <c r="G152" s="36"/>
      <c r="I152" s="15">
        <f>SUM(I147:I151)</f>
        <v>0</v>
      </c>
      <c r="J152" s="93" t="str">
        <f>IF(I152&gt;=5,"YA NO PUEDE SOLICITAR DIAS CAPACITACION","PUEDE SOLICITAR DIAS CAPACITACION")</f>
        <v>PUEDE SOLICITAR DIAS CAPACITACION</v>
      </c>
      <c r="K152" s="94"/>
      <c r="L152" s="94"/>
      <c r="M152" s="94"/>
      <c r="N152" s="95"/>
    </row>
    <row r="153" spans="2:14" ht="21.6" thickBot="1" x14ac:dyDescent="0.55000000000000004">
      <c r="B153" s="35"/>
      <c r="C153" s="19"/>
      <c r="D153" s="24"/>
      <c r="E153" s="36"/>
      <c r="F153" s="36"/>
      <c r="G153" s="36"/>
      <c r="I153" s="17">
        <f>5-I152</f>
        <v>5</v>
      </c>
      <c r="J153" s="93" t="str">
        <f>IF(I152&gt;5,"EXISTE UN ERROR","OK")</f>
        <v>OK</v>
      </c>
      <c r="K153" s="94"/>
      <c r="L153" s="94"/>
      <c r="M153" s="94"/>
      <c r="N153" s="95"/>
    </row>
    <row r="154" spans="2:14" ht="17.399999999999999" x14ac:dyDescent="0.45">
      <c r="B154" s="35"/>
      <c r="C154" s="19"/>
      <c r="D154" s="24"/>
      <c r="E154" s="36"/>
      <c r="F154" s="36"/>
      <c r="G154" s="36"/>
    </row>
    <row r="155" spans="2:14" ht="17.399999999999999" x14ac:dyDescent="0.45">
      <c r="B155" s="35"/>
      <c r="C155" s="19"/>
      <c r="D155" s="24"/>
      <c r="E155" s="36"/>
      <c r="F155" s="36"/>
      <c r="G155" s="36"/>
    </row>
    <row r="156" spans="2:14" ht="18" thickBot="1" x14ac:dyDescent="0.5">
      <c r="B156" s="35"/>
      <c r="C156" s="20"/>
      <c r="D156" s="29"/>
      <c r="E156" s="37"/>
      <c r="F156" s="37"/>
      <c r="G156" s="37"/>
    </row>
    <row r="157" spans="2:14" ht="21.6" thickBot="1" x14ac:dyDescent="0.55000000000000004">
      <c r="B157" s="8">
        <f>+E131-F131</f>
        <v>0</v>
      </c>
      <c r="C157" s="87" t="str">
        <f>IF(E131&lt;=F131,"YA NO TIENE FERIADOS","PUEDE SOLICITAR DIAS FERIADOS")</f>
        <v>YA NO TIENE FERIADOS</v>
      </c>
      <c r="D157" s="88"/>
      <c r="E157" s="88"/>
      <c r="F157" s="88"/>
      <c r="G157" s="89"/>
    </row>
    <row r="158" spans="2:14" ht="19.2" thickBot="1" x14ac:dyDescent="0.5">
      <c r="C158" s="90" t="str">
        <f>IF(F131&gt;E131,"EXISTE UN ERROR","OK")</f>
        <v>OK</v>
      </c>
      <c r="D158" s="91"/>
      <c r="E158" s="91"/>
      <c r="F158" s="91"/>
      <c r="G158" s="92"/>
    </row>
    <row r="164" spans="2:14" ht="19.2" thickBot="1" x14ac:dyDescent="0.5">
      <c r="B164" s="16" t="s">
        <v>89</v>
      </c>
      <c r="I164" s="16" t="str">
        <f>+B164</f>
        <v>MESAS VERGARA VALENTINA MONSERRAT</v>
      </c>
    </row>
    <row r="165" spans="2:14" ht="18.600000000000001" thickBot="1" x14ac:dyDescent="0.4">
      <c r="B165" s="5" t="s">
        <v>0</v>
      </c>
      <c r="C165" s="5" t="s">
        <v>1</v>
      </c>
      <c r="D165" s="5" t="s">
        <v>98</v>
      </c>
      <c r="E165" s="5" t="s">
        <v>12</v>
      </c>
      <c r="F165" s="6" t="s">
        <v>2</v>
      </c>
      <c r="G165" s="6" t="s">
        <v>7</v>
      </c>
      <c r="I165" s="2" t="s">
        <v>3</v>
      </c>
      <c r="J165" s="3" t="s">
        <v>4</v>
      </c>
      <c r="K165" s="3" t="s">
        <v>5</v>
      </c>
      <c r="L165" s="3" t="s">
        <v>6</v>
      </c>
      <c r="M165" s="3" t="s">
        <v>7</v>
      </c>
      <c r="N165" s="4" t="s">
        <v>8</v>
      </c>
    </row>
    <row r="166" spans="2:14" ht="17.399999999999999" x14ac:dyDescent="0.45">
      <c r="B166" s="9">
        <v>15</v>
      </c>
      <c r="C166" s="9">
        <v>0</v>
      </c>
      <c r="D166" s="9">
        <v>0</v>
      </c>
      <c r="E166" s="11">
        <f>+B166+C166+D166</f>
        <v>15</v>
      </c>
      <c r="F166" s="11">
        <f>SUM(B167:B191)+SUM(D167:D191)</f>
        <v>3</v>
      </c>
      <c r="G166" s="19"/>
      <c r="I166" s="21">
        <v>0.5</v>
      </c>
      <c r="J166" s="22" t="s">
        <v>9</v>
      </c>
      <c r="K166" s="31">
        <v>45677</v>
      </c>
      <c r="L166" s="31">
        <v>45677</v>
      </c>
      <c r="M166" s="69" t="s">
        <v>104</v>
      </c>
      <c r="N166" s="25"/>
    </row>
    <row r="167" spans="2:14" ht="17.399999999999999" x14ac:dyDescent="0.45">
      <c r="B167" s="35">
        <v>3</v>
      </c>
      <c r="C167" s="19"/>
      <c r="D167" s="24"/>
      <c r="E167" s="27">
        <v>46000</v>
      </c>
      <c r="F167" s="27">
        <v>46002</v>
      </c>
      <c r="G167" s="24"/>
      <c r="I167" s="26">
        <v>0.5</v>
      </c>
      <c r="J167" s="22" t="s">
        <v>10</v>
      </c>
      <c r="K167" s="33">
        <v>45720</v>
      </c>
      <c r="L167" s="33">
        <v>45720</v>
      </c>
      <c r="M167" s="69" t="s">
        <v>122</v>
      </c>
      <c r="N167" s="24"/>
    </row>
    <row r="168" spans="2:14" ht="17.399999999999999" x14ac:dyDescent="0.45">
      <c r="B168" s="35"/>
      <c r="C168" s="19"/>
      <c r="D168" s="24"/>
      <c r="E168" s="27"/>
      <c r="F168" s="27"/>
      <c r="G168" s="24"/>
      <c r="I168" s="26">
        <v>1</v>
      </c>
      <c r="J168" s="22"/>
      <c r="K168" s="27">
        <v>45779</v>
      </c>
      <c r="L168" s="27">
        <v>45779</v>
      </c>
      <c r="M168" s="69" t="s">
        <v>131</v>
      </c>
      <c r="N168" s="24"/>
    </row>
    <row r="169" spans="2:14" ht="17.399999999999999" x14ac:dyDescent="0.45">
      <c r="B169" s="35"/>
      <c r="C169" s="19"/>
      <c r="D169" s="24"/>
      <c r="E169" s="27"/>
      <c r="F169" s="27"/>
      <c r="G169" s="24"/>
      <c r="I169" s="26">
        <v>0.5</v>
      </c>
      <c r="J169" s="22" t="s">
        <v>9</v>
      </c>
      <c r="K169" s="27">
        <v>45827</v>
      </c>
      <c r="L169" s="27">
        <v>45827</v>
      </c>
      <c r="M169" s="69" t="s">
        <v>157</v>
      </c>
      <c r="N169" s="24"/>
    </row>
    <row r="170" spans="2:14" ht="17.399999999999999" x14ac:dyDescent="0.45">
      <c r="B170" s="35"/>
      <c r="C170" s="19"/>
      <c r="D170" s="24"/>
      <c r="E170" s="27"/>
      <c r="F170" s="27"/>
      <c r="G170" s="24"/>
      <c r="I170" s="26">
        <v>1</v>
      </c>
      <c r="J170" s="22"/>
      <c r="K170" s="27">
        <v>45922</v>
      </c>
      <c r="L170" s="27">
        <v>45922</v>
      </c>
      <c r="M170" s="69" t="s">
        <v>199</v>
      </c>
      <c r="N170" s="24"/>
    </row>
    <row r="171" spans="2:14" ht="17.399999999999999" x14ac:dyDescent="0.45">
      <c r="B171" s="35"/>
      <c r="C171" s="19"/>
      <c r="D171" s="24"/>
      <c r="E171" s="27"/>
      <c r="F171" s="27"/>
      <c r="G171" s="24"/>
      <c r="I171" s="26">
        <v>1</v>
      </c>
      <c r="J171" s="22"/>
      <c r="K171" s="27">
        <v>45959</v>
      </c>
      <c r="L171" s="27">
        <v>45959</v>
      </c>
      <c r="M171" s="69" t="s">
        <v>231</v>
      </c>
      <c r="N171" s="24"/>
    </row>
    <row r="172" spans="2:14" ht="17.399999999999999" x14ac:dyDescent="0.45">
      <c r="B172" s="35"/>
      <c r="C172" s="19"/>
      <c r="D172" s="24"/>
      <c r="E172" s="27"/>
      <c r="F172" s="27"/>
      <c r="G172" s="24"/>
      <c r="I172" s="26">
        <v>0.5</v>
      </c>
      <c r="J172" s="22" t="s">
        <v>9</v>
      </c>
      <c r="K172" s="27">
        <v>45980</v>
      </c>
      <c r="L172" s="27">
        <v>45980</v>
      </c>
      <c r="M172" s="24"/>
      <c r="N172" s="24"/>
    </row>
    <row r="173" spans="2:14" ht="17.399999999999999" x14ac:dyDescent="0.45">
      <c r="B173" s="35"/>
      <c r="C173" s="19"/>
      <c r="D173" s="24"/>
      <c r="E173" s="27"/>
      <c r="F173" s="27"/>
      <c r="G173" s="24"/>
      <c r="I173" s="26">
        <v>1</v>
      </c>
      <c r="J173" s="22"/>
      <c r="K173" s="27">
        <v>46017</v>
      </c>
      <c r="L173" s="27">
        <v>46017</v>
      </c>
      <c r="M173" s="24"/>
      <c r="N173" s="24"/>
    </row>
    <row r="174" spans="2:14" ht="17.399999999999999" x14ac:dyDescent="0.45">
      <c r="B174" s="35"/>
      <c r="C174" s="19"/>
      <c r="D174" s="24"/>
      <c r="E174" s="24"/>
      <c r="F174" s="24"/>
      <c r="G174" s="24"/>
      <c r="I174" s="26"/>
      <c r="J174" s="22"/>
      <c r="K174" s="24"/>
      <c r="L174" s="24"/>
      <c r="M174" s="24"/>
      <c r="N174" s="24"/>
    </row>
    <row r="175" spans="2:14" ht="17.399999999999999" x14ac:dyDescent="0.45">
      <c r="B175" s="35"/>
      <c r="C175" s="19"/>
      <c r="D175" s="24"/>
      <c r="E175" s="24"/>
      <c r="F175" s="24"/>
      <c r="G175" s="24"/>
      <c r="I175" s="26"/>
      <c r="J175" s="22"/>
      <c r="K175" s="24"/>
      <c r="L175" s="24"/>
      <c r="M175" s="24"/>
      <c r="N175" s="24"/>
    </row>
    <row r="176" spans="2:14" ht="17.399999999999999" x14ac:dyDescent="0.45">
      <c r="B176" s="35"/>
      <c r="C176" s="19"/>
      <c r="D176" s="24"/>
      <c r="E176" s="24"/>
      <c r="F176" s="24"/>
      <c r="G176" s="24"/>
      <c r="I176" s="26"/>
      <c r="J176" s="22"/>
      <c r="K176" s="24"/>
      <c r="L176" s="24"/>
      <c r="M176" s="24"/>
      <c r="N176" s="24"/>
    </row>
    <row r="177" spans="2:14" ht="18" thickBot="1" x14ac:dyDescent="0.5">
      <c r="B177" s="35"/>
      <c r="C177" s="19"/>
      <c r="D177" s="24"/>
      <c r="E177" s="24"/>
      <c r="F177" s="24"/>
      <c r="G177" s="24"/>
      <c r="I177" s="28"/>
      <c r="J177" s="22"/>
      <c r="K177" s="29"/>
      <c r="L177" s="29"/>
      <c r="M177" s="29"/>
      <c r="N177" s="29"/>
    </row>
    <row r="178" spans="2:14" ht="21.6" thickBot="1" x14ac:dyDescent="0.55000000000000004">
      <c r="B178" s="35"/>
      <c r="C178" s="19"/>
      <c r="D178" s="24"/>
      <c r="E178" s="36"/>
      <c r="F178" s="36"/>
      <c r="G178" s="36"/>
      <c r="I178" s="15">
        <f>SUM(I166:I177)</f>
        <v>6</v>
      </c>
      <c r="J178" s="93" t="str">
        <f>IF(I178&gt;=6,"YA NO PUEDE SOLICITAR DIAS ADMINISTRATIVOS","PUEDE SOLICITAR DIAS ADMINISTRATIVOS")</f>
        <v>YA NO PUEDE SOLICITAR DIAS ADMINISTRATIVOS</v>
      </c>
      <c r="K178" s="94"/>
      <c r="L178" s="94"/>
      <c r="M178" s="94"/>
      <c r="N178" s="95"/>
    </row>
    <row r="179" spans="2:14" ht="21.6" thickBot="1" x14ac:dyDescent="0.55000000000000004">
      <c r="B179" s="35"/>
      <c r="C179" s="19"/>
      <c r="D179" s="24"/>
      <c r="E179" s="36"/>
      <c r="F179" s="36"/>
      <c r="G179" s="36"/>
      <c r="I179" s="17">
        <f>6-I178</f>
        <v>0</v>
      </c>
      <c r="J179" s="93" t="str">
        <f>IF(I178&gt;6,"EXISTE UN ERROR","OK")</f>
        <v>OK</v>
      </c>
      <c r="K179" s="94"/>
      <c r="L179" s="94"/>
      <c r="M179" s="94"/>
      <c r="N179" s="95"/>
    </row>
    <row r="180" spans="2:14" ht="18" thickBot="1" x14ac:dyDescent="0.5">
      <c r="B180" s="35"/>
      <c r="C180" s="19"/>
      <c r="D180" s="24"/>
      <c r="E180" s="36"/>
      <c r="F180" s="36"/>
      <c r="G180" s="36"/>
      <c r="I180" s="1"/>
    </row>
    <row r="181" spans="2:14" ht="19.8" thickBot="1" x14ac:dyDescent="0.5">
      <c r="B181" s="35"/>
      <c r="C181" s="19"/>
      <c r="D181" s="24"/>
      <c r="E181" s="36"/>
      <c r="F181" s="36"/>
      <c r="G181" s="36"/>
      <c r="I181" s="12" t="s">
        <v>3</v>
      </c>
      <c r="J181" s="13"/>
      <c r="K181" s="13" t="s">
        <v>5</v>
      </c>
      <c r="L181" s="13" t="s">
        <v>6</v>
      </c>
      <c r="M181" s="13" t="s">
        <v>7</v>
      </c>
      <c r="N181" s="14" t="s">
        <v>8</v>
      </c>
    </row>
    <row r="182" spans="2:14" ht="17.399999999999999" x14ac:dyDescent="0.45">
      <c r="B182" s="35"/>
      <c r="C182" s="19"/>
      <c r="D182" s="24"/>
      <c r="E182" s="36"/>
      <c r="F182" s="36"/>
      <c r="G182" s="36"/>
      <c r="I182" s="21">
        <v>5</v>
      </c>
      <c r="J182" s="30"/>
      <c r="K182" s="31">
        <v>45691</v>
      </c>
      <c r="L182" s="31">
        <v>45695</v>
      </c>
      <c r="M182" s="32"/>
      <c r="N182" s="32"/>
    </row>
    <row r="183" spans="2:14" ht="17.399999999999999" x14ac:dyDescent="0.45">
      <c r="B183" s="35"/>
      <c r="C183" s="19"/>
      <c r="D183" s="24"/>
      <c r="E183" s="36"/>
      <c r="F183" s="36"/>
      <c r="G183" s="36"/>
      <c r="I183" s="26"/>
      <c r="J183" s="30"/>
      <c r="K183" s="33"/>
      <c r="L183" s="33"/>
      <c r="M183" s="34"/>
      <c r="N183" s="34"/>
    </row>
    <row r="184" spans="2:14" ht="17.399999999999999" x14ac:dyDescent="0.45">
      <c r="B184" s="35"/>
      <c r="C184" s="19"/>
      <c r="D184" s="24"/>
      <c r="E184" s="36"/>
      <c r="F184" s="36"/>
      <c r="G184" s="36"/>
      <c r="I184" s="26"/>
      <c r="J184" s="30"/>
      <c r="K184" s="33"/>
      <c r="L184" s="33"/>
      <c r="M184" s="34"/>
      <c r="N184" s="34"/>
    </row>
    <row r="185" spans="2:14" ht="17.399999999999999" x14ac:dyDescent="0.45">
      <c r="B185" s="35"/>
      <c r="C185" s="19"/>
      <c r="D185" s="24"/>
      <c r="E185" s="36"/>
      <c r="F185" s="36"/>
      <c r="G185" s="36"/>
      <c r="I185" s="26"/>
      <c r="J185" s="30"/>
      <c r="K185" s="34"/>
      <c r="L185" s="34"/>
      <c r="M185" s="34"/>
      <c r="N185" s="34"/>
    </row>
    <row r="186" spans="2:14" ht="18" thickBot="1" x14ac:dyDescent="0.5">
      <c r="B186" s="35"/>
      <c r="C186" s="19"/>
      <c r="D186" s="24"/>
      <c r="E186" s="36"/>
      <c r="F186" s="36"/>
      <c r="G186" s="36"/>
      <c r="I186" s="26"/>
      <c r="J186" s="30"/>
      <c r="K186" s="34"/>
      <c r="L186" s="34"/>
      <c r="M186" s="34"/>
      <c r="N186" s="34"/>
    </row>
    <row r="187" spans="2:14" ht="21.6" thickBot="1" x14ac:dyDescent="0.55000000000000004">
      <c r="B187" s="35"/>
      <c r="C187" s="19"/>
      <c r="D187" s="24"/>
      <c r="E187" s="36"/>
      <c r="F187" s="36"/>
      <c r="G187" s="36"/>
      <c r="I187" s="15">
        <f>SUM(I182:I186)</f>
        <v>5</v>
      </c>
      <c r="J187" s="93" t="str">
        <f>IF(I187&gt;=5,"YA NO PUEDE SOLICITAR DIAS CAPACITACION","PUEDE SOLICITAR DIAS CAPACITACION")</f>
        <v>YA NO PUEDE SOLICITAR DIAS CAPACITACION</v>
      </c>
      <c r="K187" s="94"/>
      <c r="L187" s="94"/>
      <c r="M187" s="94"/>
      <c r="N187" s="95"/>
    </row>
    <row r="188" spans="2:14" ht="21.6" thickBot="1" x14ac:dyDescent="0.55000000000000004">
      <c r="B188" s="35"/>
      <c r="C188" s="19"/>
      <c r="D188" s="24"/>
      <c r="E188" s="36"/>
      <c r="F188" s="36"/>
      <c r="G188" s="36"/>
      <c r="I188" s="17">
        <f>5-I187</f>
        <v>0</v>
      </c>
      <c r="J188" s="93" t="str">
        <f>IF(I187&gt;5,"EXISTE UN ERROR","OK")</f>
        <v>OK</v>
      </c>
      <c r="K188" s="94"/>
      <c r="L188" s="94"/>
      <c r="M188" s="94"/>
      <c r="N188" s="95"/>
    </row>
    <row r="189" spans="2:14" ht="17.399999999999999" x14ac:dyDescent="0.45">
      <c r="B189" s="35"/>
      <c r="C189" s="19"/>
      <c r="D189" s="24"/>
      <c r="E189" s="36"/>
      <c r="F189" s="36"/>
      <c r="G189" s="36"/>
    </row>
    <row r="190" spans="2:14" ht="17.399999999999999" x14ac:dyDescent="0.45">
      <c r="B190" s="35"/>
      <c r="C190" s="19"/>
      <c r="D190" s="24"/>
      <c r="E190" s="36"/>
      <c r="F190" s="36"/>
      <c r="G190" s="36"/>
    </row>
    <row r="191" spans="2:14" ht="18" thickBot="1" x14ac:dyDescent="0.5">
      <c r="B191" s="35"/>
      <c r="C191" s="41"/>
      <c r="D191" s="42"/>
      <c r="E191" s="37"/>
      <c r="F191" s="37"/>
      <c r="G191" s="37"/>
    </row>
    <row r="192" spans="2:14" ht="21.6" thickBot="1" x14ac:dyDescent="0.55000000000000004">
      <c r="B192" s="85">
        <f>+E166-F166</f>
        <v>12</v>
      </c>
      <c r="C192" s="87" t="str">
        <f>IF(E166&lt;=F166,"YA NO TIENE FERIADOS","PUEDE SOLICITAR DIAS FERIADOS")</f>
        <v>PUEDE SOLICITAR DIAS FERIADOS</v>
      </c>
      <c r="D192" s="88"/>
      <c r="E192" s="88"/>
      <c r="F192" s="88"/>
      <c r="G192" s="89"/>
    </row>
    <row r="193" spans="2:14" ht="19.2" thickBot="1" x14ac:dyDescent="0.5">
      <c r="C193" s="90" t="str">
        <f>IF(F166&gt;E166,"EXISTE UN ERROR","OK")</f>
        <v>OK</v>
      </c>
      <c r="D193" s="91"/>
      <c r="E193" s="91"/>
      <c r="F193" s="91"/>
      <c r="G193" s="92"/>
    </row>
    <row r="197" spans="2:14" ht="19.2" thickBot="1" x14ac:dyDescent="0.5">
      <c r="B197" s="16" t="s">
        <v>41</v>
      </c>
      <c r="I197" s="16" t="s">
        <v>41</v>
      </c>
    </row>
    <row r="198" spans="2:14" ht="18.600000000000001" thickBot="1" x14ac:dyDescent="0.4">
      <c r="B198" s="5" t="s">
        <v>0</v>
      </c>
      <c r="C198" s="5" t="s">
        <v>1</v>
      </c>
      <c r="D198" s="5" t="s">
        <v>98</v>
      </c>
      <c r="E198" s="5" t="s">
        <v>12</v>
      </c>
      <c r="F198" s="6" t="s">
        <v>2</v>
      </c>
      <c r="G198" s="6" t="s">
        <v>7</v>
      </c>
      <c r="I198" s="2" t="s">
        <v>3</v>
      </c>
      <c r="J198" s="3" t="s">
        <v>4</v>
      </c>
      <c r="K198" s="3" t="s">
        <v>5</v>
      </c>
      <c r="L198" s="3" t="s">
        <v>6</v>
      </c>
      <c r="M198" s="3" t="s">
        <v>7</v>
      </c>
      <c r="N198" s="4" t="s">
        <v>8</v>
      </c>
    </row>
    <row r="199" spans="2:14" ht="17.399999999999999" x14ac:dyDescent="0.45">
      <c r="B199" s="9">
        <v>15</v>
      </c>
      <c r="C199" s="9">
        <v>0</v>
      </c>
      <c r="D199" s="9">
        <v>0</v>
      </c>
      <c r="E199" s="11">
        <f>+B199+C199+D199</f>
        <v>15</v>
      </c>
      <c r="F199" s="11">
        <f>SUM(B200:B224)+SUM(D200:D224)</f>
        <v>5</v>
      </c>
      <c r="G199" s="19"/>
      <c r="I199" s="21">
        <v>0.5</v>
      </c>
      <c r="J199" s="22" t="s">
        <v>10</v>
      </c>
      <c r="K199" s="23">
        <v>45679</v>
      </c>
      <c r="L199" s="23">
        <v>45679</v>
      </c>
      <c r="M199" s="69" t="s">
        <v>104</v>
      </c>
      <c r="N199" s="25"/>
    </row>
    <row r="200" spans="2:14" ht="17.399999999999999" x14ac:dyDescent="0.45">
      <c r="B200" s="35">
        <v>5</v>
      </c>
      <c r="C200" s="19"/>
      <c r="D200" s="24"/>
      <c r="E200" s="27">
        <v>45663</v>
      </c>
      <c r="F200" s="27">
        <v>45667</v>
      </c>
      <c r="G200" s="69" t="s">
        <v>105</v>
      </c>
      <c r="I200" s="26">
        <v>0.5</v>
      </c>
      <c r="J200" s="22" t="s">
        <v>10</v>
      </c>
      <c r="K200" s="27">
        <v>45709</v>
      </c>
      <c r="L200" s="27">
        <v>45709</v>
      </c>
      <c r="M200" s="69" t="s">
        <v>116</v>
      </c>
      <c r="N200" s="24"/>
    </row>
    <row r="201" spans="2:14" ht="17.399999999999999" x14ac:dyDescent="0.45">
      <c r="B201" s="35"/>
      <c r="C201" s="19"/>
      <c r="D201" s="24"/>
      <c r="E201" s="27"/>
      <c r="F201" s="27"/>
      <c r="G201" s="24"/>
      <c r="I201" s="26">
        <v>0.5</v>
      </c>
      <c r="J201" s="22" t="s">
        <v>10</v>
      </c>
      <c r="K201" s="27">
        <v>45714</v>
      </c>
      <c r="L201" s="27">
        <v>45714</v>
      </c>
      <c r="M201" s="69" t="s">
        <v>116</v>
      </c>
      <c r="N201" s="24"/>
    </row>
    <row r="202" spans="2:14" ht="17.399999999999999" x14ac:dyDescent="0.45">
      <c r="B202" s="35"/>
      <c r="C202" s="19"/>
      <c r="D202" s="24"/>
      <c r="E202" s="27"/>
      <c r="F202" s="27"/>
      <c r="G202" s="24"/>
      <c r="I202" s="26">
        <v>1</v>
      </c>
      <c r="J202" s="22"/>
      <c r="K202" s="27">
        <v>46006</v>
      </c>
      <c r="L202" s="27">
        <v>46006</v>
      </c>
      <c r="M202" s="34"/>
      <c r="N202" s="24"/>
    </row>
    <row r="203" spans="2:14" ht="17.399999999999999" x14ac:dyDescent="0.45">
      <c r="B203" s="35"/>
      <c r="C203" s="19"/>
      <c r="D203" s="24"/>
      <c r="E203" s="27"/>
      <c r="F203" s="27"/>
      <c r="G203" s="24"/>
      <c r="I203" s="26">
        <v>0.5</v>
      </c>
      <c r="J203" s="22" t="s">
        <v>9</v>
      </c>
      <c r="K203" s="27">
        <v>46015</v>
      </c>
      <c r="L203" s="27">
        <v>46015</v>
      </c>
      <c r="M203" s="24"/>
      <c r="N203" s="24"/>
    </row>
    <row r="204" spans="2:14" ht="17.399999999999999" x14ac:dyDescent="0.45">
      <c r="B204" s="35"/>
      <c r="C204" s="19"/>
      <c r="D204" s="24"/>
      <c r="E204" s="27"/>
      <c r="F204" s="27"/>
      <c r="G204" s="24"/>
      <c r="I204" s="26">
        <v>1</v>
      </c>
      <c r="J204" s="22"/>
      <c r="K204" s="27">
        <v>46017</v>
      </c>
      <c r="L204" s="27">
        <v>46017</v>
      </c>
      <c r="M204" s="24"/>
      <c r="N204" s="24"/>
    </row>
    <row r="205" spans="2:14" ht="17.399999999999999" x14ac:dyDescent="0.45">
      <c r="B205" s="35"/>
      <c r="C205" s="19"/>
      <c r="D205" s="24"/>
      <c r="E205" s="27"/>
      <c r="F205" s="27"/>
      <c r="G205" s="24"/>
      <c r="I205" s="26">
        <v>0.5</v>
      </c>
      <c r="J205" s="22" t="s">
        <v>9</v>
      </c>
      <c r="K205" s="27">
        <v>46022</v>
      </c>
      <c r="L205" s="27">
        <v>46022</v>
      </c>
      <c r="M205" s="24"/>
      <c r="N205" s="24"/>
    </row>
    <row r="206" spans="2:14" ht="17.399999999999999" x14ac:dyDescent="0.45">
      <c r="B206" s="35"/>
      <c r="C206" s="19"/>
      <c r="D206" s="24"/>
      <c r="E206" s="27"/>
      <c r="F206" s="27"/>
      <c r="G206" s="24"/>
      <c r="I206" s="26"/>
      <c r="J206" s="22"/>
      <c r="K206" s="27"/>
      <c r="L206" s="27"/>
      <c r="M206" s="24"/>
      <c r="N206" s="24"/>
    </row>
    <row r="207" spans="2:14" ht="17.399999999999999" x14ac:dyDescent="0.45">
      <c r="B207" s="35"/>
      <c r="C207" s="19"/>
      <c r="D207" s="24"/>
      <c r="E207" s="27"/>
      <c r="F207" s="27"/>
      <c r="G207" s="24"/>
      <c r="I207" s="26"/>
      <c r="J207" s="22"/>
      <c r="K207" s="27"/>
      <c r="L207" s="27"/>
      <c r="M207" s="24"/>
      <c r="N207" s="24"/>
    </row>
    <row r="208" spans="2:14" ht="17.399999999999999" x14ac:dyDescent="0.45">
      <c r="B208" s="35"/>
      <c r="C208" s="19"/>
      <c r="D208" s="24"/>
      <c r="E208" s="24"/>
      <c r="F208" s="24"/>
      <c r="G208" s="24"/>
      <c r="I208" s="26"/>
      <c r="J208" s="22"/>
      <c r="K208" s="24"/>
      <c r="L208" s="24"/>
      <c r="M208" s="24"/>
      <c r="N208" s="24"/>
    </row>
    <row r="209" spans="2:14" ht="17.399999999999999" x14ac:dyDescent="0.45">
      <c r="B209" s="35"/>
      <c r="C209" s="19"/>
      <c r="D209" s="24"/>
      <c r="E209" s="24"/>
      <c r="F209" s="24"/>
      <c r="G209" s="24"/>
      <c r="I209" s="26"/>
      <c r="J209" s="22"/>
      <c r="K209" s="24"/>
      <c r="L209" s="24"/>
      <c r="M209" s="24"/>
      <c r="N209" s="24"/>
    </row>
    <row r="210" spans="2:14" ht="18" thickBot="1" x14ac:dyDescent="0.5">
      <c r="B210" s="35"/>
      <c r="C210" s="19"/>
      <c r="D210" s="24"/>
      <c r="E210" s="24"/>
      <c r="F210" s="24"/>
      <c r="G210" s="24"/>
      <c r="I210" s="28"/>
      <c r="J210" s="22"/>
      <c r="K210" s="29"/>
      <c r="L210" s="29"/>
      <c r="M210" s="29"/>
      <c r="N210" s="29"/>
    </row>
    <row r="211" spans="2:14" ht="21.6" thickBot="1" x14ac:dyDescent="0.55000000000000004">
      <c r="B211" s="35"/>
      <c r="C211" s="19"/>
      <c r="D211" s="24"/>
      <c r="E211" s="36"/>
      <c r="F211" s="36"/>
      <c r="G211" s="36"/>
      <c r="I211" s="15">
        <f>SUM(I199:I210)</f>
        <v>4.5</v>
      </c>
      <c r="J211" s="93" t="str">
        <f>IF(I211&gt;=6,"YA NO PUEDE SOLICITAR DIAS ADMINISTRATIVOS","PUEDE SOLICITAR DIAS ADMINISTRATIVOS")</f>
        <v>PUEDE SOLICITAR DIAS ADMINISTRATIVOS</v>
      </c>
      <c r="K211" s="94"/>
      <c r="L211" s="94"/>
      <c r="M211" s="94"/>
      <c r="N211" s="95"/>
    </row>
    <row r="212" spans="2:14" ht="21.6" thickBot="1" x14ac:dyDescent="0.55000000000000004">
      <c r="B212" s="35"/>
      <c r="C212" s="19"/>
      <c r="D212" s="24"/>
      <c r="E212" s="36"/>
      <c r="F212" s="36"/>
      <c r="G212" s="36"/>
      <c r="I212" s="17">
        <f>6-I211</f>
        <v>1.5</v>
      </c>
      <c r="J212" s="93" t="str">
        <f>IF(I211&gt;6,"EXISTE UN ERROR","OK")</f>
        <v>OK</v>
      </c>
      <c r="K212" s="94"/>
      <c r="L212" s="94"/>
      <c r="M212" s="94"/>
      <c r="N212" s="95"/>
    </row>
    <row r="213" spans="2:14" ht="18" thickBot="1" x14ac:dyDescent="0.5">
      <c r="B213" s="35"/>
      <c r="C213" s="19"/>
      <c r="D213" s="24"/>
      <c r="E213" s="36"/>
      <c r="F213" s="36"/>
      <c r="G213" s="36"/>
      <c r="I213" s="1"/>
    </row>
    <row r="214" spans="2:14" ht="19.8" thickBot="1" x14ac:dyDescent="0.5">
      <c r="B214" s="35"/>
      <c r="C214" s="19"/>
      <c r="D214" s="24"/>
      <c r="E214" s="36"/>
      <c r="F214" s="36"/>
      <c r="G214" s="36"/>
      <c r="I214" s="12" t="s">
        <v>3</v>
      </c>
      <c r="J214" s="13"/>
      <c r="K214" s="13" t="s">
        <v>5</v>
      </c>
      <c r="L214" s="13" t="s">
        <v>6</v>
      </c>
      <c r="M214" s="13" t="s">
        <v>7</v>
      </c>
      <c r="N214" s="14" t="s">
        <v>8</v>
      </c>
    </row>
    <row r="215" spans="2:14" ht="17.399999999999999" x14ac:dyDescent="0.45">
      <c r="B215" s="35"/>
      <c r="C215" s="19"/>
      <c r="D215" s="24"/>
      <c r="E215" s="36"/>
      <c r="F215" s="36"/>
      <c r="G215" s="36"/>
      <c r="I215" s="21"/>
      <c r="J215" s="25"/>
      <c r="K215" s="23"/>
      <c r="L215" s="23"/>
      <c r="M215" s="25"/>
      <c r="N215" s="25"/>
    </row>
    <row r="216" spans="2:14" ht="17.399999999999999" x14ac:dyDescent="0.45">
      <c r="B216" s="35"/>
      <c r="C216" s="19"/>
      <c r="D216" s="24"/>
      <c r="E216" s="36"/>
      <c r="F216" s="36"/>
      <c r="G216" s="36"/>
      <c r="I216" s="26"/>
      <c r="J216" s="25"/>
      <c r="K216" s="27"/>
      <c r="L216" s="27"/>
      <c r="M216" s="24"/>
      <c r="N216" s="24"/>
    </row>
    <row r="217" spans="2:14" ht="17.399999999999999" x14ac:dyDescent="0.45">
      <c r="B217" s="35"/>
      <c r="C217" s="19"/>
      <c r="D217" s="24"/>
      <c r="E217" s="36"/>
      <c r="F217" s="36"/>
      <c r="G217" s="36"/>
      <c r="I217" s="26"/>
      <c r="J217" s="25"/>
      <c r="K217" s="27"/>
      <c r="L217" s="27"/>
      <c r="M217" s="24"/>
      <c r="N217" s="24"/>
    </row>
    <row r="218" spans="2:14" ht="17.399999999999999" x14ac:dyDescent="0.45">
      <c r="B218" s="35"/>
      <c r="C218" s="19"/>
      <c r="D218" s="24"/>
      <c r="E218" s="36"/>
      <c r="F218" s="36"/>
      <c r="G218" s="36"/>
      <c r="I218" s="26"/>
      <c r="J218" s="25"/>
      <c r="K218" s="27"/>
      <c r="L218" s="27"/>
      <c r="M218" s="24"/>
      <c r="N218" s="24"/>
    </row>
    <row r="219" spans="2:14" ht="18" thickBot="1" x14ac:dyDescent="0.5">
      <c r="B219" s="35"/>
      <c r="C219" s="19"/>
      <c r="D219" s="24"/>
      <c r="E219" s="36"/>
      <c r="F219" s="36"/>
      <c r="G219" s="36"/>
      <c r="I219" s="26"/>
      <c r="J219" s="25"/>
      <c r="K219" s="27"/>
      <c r="L219" s="27"/>
      <c r="M219" s="24"/>
      <c r="N219" s="24"/>
    </row>
    <row r="220" spans="2:14" ht="21.6" thickBot="1" x14ac:dyDescent="0.55000000000000004">
      <c r="B220" s="35"/>
      <c r="C220" s="19"/>
      <c r="D220" s="24"/>
      <c r="E220" s="36"/>
      <c r="F220" s="36"/>
      <c r="G220" s="36"/>
      <c r="I220" s="15">
        <f>SUM(I215:I219)</f>
        <v>0</v>
      </c>
      <c r="J220" s="93" t="str">
        <f>IF(I220&gt;=5,"YA NO PUEDE SOLICITAR DIAS CAPACITACION","PUEDE SOLICITAR DIAS CAPACITACION")</f>
        <v>PUEDE SOLICITAR DIAS CAPACITACION</v>
      </c>
      <c r="K220" s="94"/>
      <c r="L220" s="94"/>
      <c r="M220" s="94"/>
      <c r="N220" s="95"/>
    </row>
    <row r="221" spans="2:14" ht="21.6" thickBot="1" x14ac:dyDescent="0.55000000000000004">
      <c r="B221" s="35"/>
      <c r="C221" s="19"/>
      <c r="D221" s="24"/>
      <c r="E221" s="36"/>
      <c r="F221" s="36"/>
      <c r="G221" s="36"/>
      <c r="I221" s="17">
        <f>5-I220</f>
        <v>5</v>
      </c>
      <c r="J221" s="93" t="str">
        <f>IF(I220&gt;5,"EXISTE UN ERROR","OK")</f>
        <v>OK</v>
      </c>
      <c r="K221" s="94"/>
      <c r="L221" s="94"/>
      <c r="M221" s="94"/>
      <c r="N221" s="95"/>
    </row>
    <row r="222" spans="2:14" ht="17.399999999999999" x14ac:dyDescent="0.45">
      <c r="B222" s="35"/>
      <c r="C222" s="19"/>
      <c r="D222" s="24"/>
      <c r="E222" s="36"/>
      <c r="F222" s="36"/>
      <c r="G222" s="36"/>
    </row>
    <row r="223" spans="2:14" ht="17.399999999999999" x14ac:dyDescent="0.45">
      <c r="B223" s="35"/>
      <c r="C223" s="19"/>
      <c r="D223" s="24"/>
      <c r="E223" s="36"/>
      <c r="F223" s="36"/>
      <c r="G223" s="36"/>
    </row>
    <row r="224" spans="2:14" ht="18" thickBot="1" x14ac:dyDescent="0.5">
      <c r="B224" s="35"/>
      <c r="C224" s="20"/>
      <c r="D224" s="29"/>
      <c r="E224" s="37"/>
      <c r="F224" s="37"/>
      <c r="G224" s="37"/>
    </row>
    <row r="225" spans="2:14" ht="21.6" thickBot="1" x14ac:dyDescent="0.55000000000000004">
      <c r="B225" s="85">
        <f>+E199-F199</f>
        <v>10</v>
      </c>
      <c r="C225" s="87" t="str">
        <f>IF(E199&lt;=F199,"YA NO TIENE FERIADOS","PUEDE SOLICITAR DIAS FERIADOS")</f>
        <v>PUEDE SOLICITAR DIAS FERIADOS</v>
      </c>
      <c r="D225" s="88"/>
      <c r="E225" s="88"/>
      <c r="F225" s="88"/>
      <c r="G225" s="89"/>
    </row>
    <row r="226" spans="2:14" ht="19.2" thickBot="1" x14ac:dyDescent="0.5">
      <c r="C226" s="90" t="str">
        <f>IF(F199&gt;E199,"EXISTE UN ERROR","OK")</f>
        <v>OK</v>
      </c>
      <c r="D226" s="91"/>
      <c r="E226" s="91"/>
      <c r="F226" s="91"/>
      <c r="G226" s="92"/>
    </row>
    <row r="228" spans="2:14" ht="19.2" thickBot="1" x14ac:dyDescent="0.5">
      <c r="B228" s="16" t="s">
        <v>42</v>
      </c>
      <c r="I228" s="16" t="s">
        <v>42</v>
      </c>
    </row>
    <row r="229" spans="2:14" ht="18.600000000000001" thickBot="1" x14ac:dyDescent="0.4">
      <c r="B229" s="5" t="s">
        <v>0</v>
      </c>
      <c r="C229" s="5" t="s">
        <v>1</v>
      </c>
      <c r="D229" s="5" t="s">
        <v>98</v>
      </c>
      <c r="E229" s="5" t="s">
        <v>12</v>
      </c>
      <c r="F229" s="6" t="s">
        <v>2</v>
      </c>
      <c r="G229" s="6" t="s">
        <v>7</v>
      </c>
      <c r="I229" s="2" t="s">
        <v>3</v>
      </c>
      <c r="J229" s="3" t="s">
        <v>4</v>
      </c>
      <c r="K229" s="3" t="s">
        <v>5</v>
      </c>
      <c r="L229" s="3" t="s">
        <v>6</v>
      </c>
      <c r="M229" s="3" t="s">
        <v>7</v>
      </c>
      <c r="N229" s="4" t="s">
        <v>8</v>
      </c>
    </row>
    <row r="230" spans="2:14" ht="17.399999999999999" x14ac:dyDescent="0.45">
      <c r="B230" s="9">
        <v>15</v>
      </c>
      <c r="C230" s="9">
        <v>0</v>
      </c>
      <c r="D230" s="9">
        <v>0</v>
      </c>
      <c r="E230" s="11">
        <f>+B230+C230+D230</f>
        <v>15</v>
      </c>
      <c r="F230" s="11">
        <f>SUM(B231:B255)+SUM(D231:D255)</f>
        <v>15</v>
      </c>
      <c r="G230" s="19"/>
      <c r="I230" s="21">
        <v>0.5</v>
      </c>
      <c r="J230" s="22" t="s">
        <v>9</v>
      </c>
      <c r="K230" s="31">
        <v>45680</v>
      </c>
      <c r="L230" s="31">
        <v>45680</v>
      </c>
      <c r="M230" s="70" t="s">
        <v>103</v>
      </c>
      <c r="N230" s="32"/>
    </row>
    <row r="231" spans="2:14" ht="17.399999999999999" x14ac:dyDescent="0.45">
      <c r="B231" s="35">
        <v>10</v>
      </c>
      <c r="C231" s="19"/>
      <c r="D231" s="24"/>
      <c r="E231" s="27">
        <v>45698</v>
      </c>
      <c r="F231" s="27">
        <v>45709</v>
      </c>
      <c r="G231" s="69" t="s">
        <v>119</v>
      </c>
      <c r="I231" s="26">
        <v>0.5</v>
      </c>
      <c r="J231" s="22" t="s">
        <v>9</v>
      </c>
      <c r="K231" s="33">
        <v>45681</v>
      </c>
      <c r="L231" s="33">
        <v>45681</v>
      </c>
      <c r="M231" s="70" t="s">
        <v>103</v>
      </c>
      <c r="N231" s="34"/>
    </row>
    <row r="232" spans="2:14" ht="17.399999999999999" x14ac:dyDescent="0.45">
      <c r="B232" s="35">
        <v>5</v>
      </c>
      <c r="C232" s="19"/>
      <c r="D232" s="24"/>
      <c r="E232" s="27">
        <v>45922</v>
      </c>
      <c r="F232" s="27">
        <v>45926</v>
      </c>
      <c r="G232" s="69" t="s">
        <v>202</v>
      </c>
      <c r="I232" s="26">
        <v>1</v>
      </c>
      <c r="J232" s="22"/>
      <c r="K232" s="33">
        <v>45695</v>
      </c>
      <c r="L232" s="33">
        <v>45695</v>
      </c>
      <c r="M232" s="71" t="s">
        <v>117</v>
      </c>
      <c r="N232" s="34"/>
    </row>
    <row r="233" spans="2:14" ht="17.399999999999999" x14ac:dyDescent="0.45">
      <c r="B233" s="35"/>
      <c r="C233" s="19"/>
      <c r="D233" s="24"/>
      <c r="E233" s="24"/>
      <c r="F233" s="24"/>
      <c r="G233" s="24"/>
      <c r="I233" s="26">
        <v>2</v>
      </c>
      <c r="J233" s="22"/>
      <c r="K233" s="33">
        <v>45736</v>
      </c>
      <c r="L233" s="33">
        <v>45737</v>
      </c>
      <c r="M233" s="70" t="s">
        <v>123</v>
      </c>
      <c r="N233" s="34"/>
    </row>
    <row r="234" spans="2:14" ht="17.399999999999999" x14ac:dyDescent="0.45">
      <c r="B234" s="35"/>
      <c r="C234" s="19"/>
      <c r="D234" s="24"/>
      <c r="E234" s="24"/>
      <c r="F234" s="24"/>
      <c r="G234" s="24"/>
      <c r="I234" s="26">
        <v>0.5</v>
      </c>
      <c r="J234" s="22" t="s">
        <v>9</v>
      </c>
      <c r="K234" s="33">
        <v>45763</v>
      </c>
      <c r="L234" s="33">
        <v>45763</v>
      </c>
      <c r="M234" s="76" t="s">
        <v>133</v>
      </c>
      <c r="N234" s="34"/>
    </row>
    <row r="235" spans="2:14" ht="17.399999999999999" x14ac:dyDescent="0.45">
      <c r="B235" s="35"/>
      <c r="C235" s="19"/>
      <c r="D235" s="24"/>
      <c r="E235" s="24"/>
      <c r="F235" s="24"/>
      <c r="G235" s="24"/>
      <c r="I235" s="26">
        <v>1</v>
      </c>
      <c r="J235" s="22"/>
      <c r="K235" s="33">
        <v>45779</v>
      </c>
      <c r="L235" s="33">
        <v>45779</v>
      </c>
      <c r="M235" s="70" t="s">
        <v>135</v>
      </c>
      <c r="N235" s="34"/>
    </row>
    <row r="236" spans="2:14" ht="17.399999999999999" x14ac:dyDescent="0.45">
      <c r="B236" s="35"/>
      <c r="C236" s="19"/>
      <c r="D236" s="24"/>
      <c r="E236" s="24"/>
      <c r="F236" s="24"/>
      <c r="G236" s="24"/>
      <c r="I236" s="26"/>
      <c r="J236" s="22"/>
      <c r="K236" s="33"/>
      <c r="L236" s="33"/>
      <c r="M236" s="34"/>
      <c r="N236" s="34"/>
    </row>
    <row r="237" spans="2:14" ht="17.399999999999999" x14ac:dyDescent="0.45">
      <c r="B237" s="35"/>
      <c r="C237" s="19"/>
      <c r="D237" s="24"/>
      <c r="E237" s="24"/>
      <c r="F237" s="24"/>
      <c r="G237" s="24"/>
      <c r="I237" s="26"/>
      <c r="J237" s="22"/>
      <c r="K237" s="34"/>
      <c r="L237" s="34"/>
      <c r="M237" s="34"/>
      <c r="N237" s="34"/>
    </row>
    <row r="238" spans="2:14" ht="17.399999999999999" x14ac:dyDescent="0.45">
      <c r="B238" s="35"/>
      <c r="C238" s="19"/>
      <c r="D238" s="24"/>
      <c r="E238" s="24"/>
      <c r="F238" s="24"/>
      <c r="G238" s="24"/>
      <c r="I238" s="26"/>
      <c r="J238" s="22"/>
      <c r="K238" s="34"/>
      <c r="L238" s="34"/>
      <c r="M238" s="34"/>
      <c r="N238" s="34"/>
    </row>
    <row r="239" spans="2:14" ht="17.399999999999999" x14ac:dyDescent="0.45">
      <c r="B239" s="35"/>
      <c r="C239" s="19"/>
      <c r="D239" s="24"/>
      <c r="E239" s="24"/>
      <c r="F239" s="24"/>
      <c r="G239" s="24"/>
      <c r="I239" s="26"/>
      <c r="J239" s="22"/>
      <c r="K239" s="34"/>
      <c r="L239" s="34"/>
      <c r="M239" s="34"/>
      <c r="N239" s="34"/>
    </row>
    <row r="240" spans="2:14" ht="17.399999999999999" x14ac:dyDescent="0.45">
      <c r="B240" s="35"/>
      <c r="C240" s="19"/>
      <c r="D240" s="24"/>
      <c r="E240" s="24"/>
      <c r="F240" s="24"/>
      <c r="G240" s="24"/>
      <c r="I240" s="26"/>
      <c r="J240" s="22"/>
      <c r="K240" s="34"/>
      <c r="L240" s="34"/>
      <c r="M240" s="34"/>
      <c r="N240" s="34"/>
    </row>
    <row r="241" spans="2:14" ht="18" thickBot="1" x14ac:dyDescent="0.5">
      <c r="B241" s="35"/>
      <c r="C241" s="19"/>
      <c r="D241" s="24"/>
      <c r="E241" s="24"/>
      <c r="F241" s="24"/>
      <c r="G241" s="24"/>
      <c r="I241" s="28"/>
      <c r="J241" s="22"/>
      <c r="K241" s="38"/>
      <c r="L241" s="38"/>
      <c r="M241" s="38"/>
      <c r="N241" s="38"/>
    </row>
    <row r="242" spans="2:14" ht="21.6" thickBot="1" x14ac:dyDescent="0.55000000000000004">
      <c r="B242" s="35"/>
      <c r="C242" s="19"/>
      <c r="D242" s="24"/>
      <c r="E242" s="36"/>
      <c r="F242" s="36"/>
      <c r="G242" s="36"/>
      <c r="I242" s="15">
        <f>SUM(I230:I241)</f>
        <v>5.5</v>
      </c>
      <c r="J242" s="93" t="str">
        <f>IF(I242&gt;=6,"YA NO PUEDE SOLICITAR DIAS ADMINISTRATIVOS","PUEDE SOLICITAR DIAS ADMINISTRATIVOS")</f>
        <v>PUEDE SOLICITAR DIAS ADMINISTRATIVOS</v>
      </c>
      <c r="K242" s="94"/>
      <c r="L242" s="94"/>
      <c r="M242" s="94"/>
      <c r="N242" s="95"/>
    </row>
    <row r="243" spans="2:14" ht="21.6" thickBot="1" x14ac:dyDescent="0.55000000000000004">
      <c r="B243" s="35"/>
      <c r="C243" s="19"/>
      <c r="D243" s="24"/>
      <c r="E243" s="36"/>
      <c r="F243" s="36"/>
      <c r="G243" s="36"/>
      <c r="I243" s="17">
        <f>6-I242</f>
        <v>0.5</v>
      </c>
      <c r="J243" s="93" t="str">
        <f>IF(I242&gt;6,"EXISTE UN ERROR","OK")</f>
        <v>OK</v>
      </c>
      <c r="K243" s="94"/>
      <c r="L243" s="94"/>
      <c r="M243" s="94"/>
      <c r="N243" s="95"/>
    </row>
    <row r="244" spans="2:14" ht="18" thickBot="1" x14ac:dyDescent="0.5">
      <c r="B244" s="35"/>
      <c r="C244" s="19"/>
      <c r="D244" s="24"/>
      <c r="E244" s="36"/>
      <c r="F244" s="36"/>
      <c r="G244" s="36"/>
      <c r="I244" s="1"/>
    </row>
    <row r="245" spans="2:14" ht="19.8" thickBot="1" x14ac:dyDescent="0.5">
      <c r="B245" s="35"/>
      <c r="C245" s="19"/>
      <c r="D245" s="24"/>
      <c r="E245" s="36"/>
      <c r="F245" s="36"/>
      <c r="G245" s="36"/>
      <c r="I245" s="12" t="s">
        <v>3</v>
      </c>
      <c r="J245" s="13"/>
      <c r="K245" s="13" t="s">
        <v>5</v>
      </c>
      <c r="L245" s="13" t="s">
        <v>6</v>
      </c>
      <c r="M245" s="13" t="s">
        <v>7</v>
      </c>
      <c r="N245" s="14" t="s">
        <v>8</v>
      </c>
    </row>
    <row r="246" spans="2:14" ht="17.399999999999999" x14ac:dyDescent="0.45">
      <c r="B246" s="35"/>
      <c r="C246" s="19"/>
      <c r="D246" s="24"/>
      <c r="E246" s="36"/>
      <c r="F246" s="36"/>
      <c r="G246" s="36"/>
      <c r="I246" s="21"/>
      <c r="J246" s="30"/>
      <c r="K246" s="31"/>
      <c r="L246" s="31"/>
      <c r="M246" s="32"/>
      <c r="N246" s="32"/>
    </row>
    <row r="247" spans="2:14" ht="17.399999999999999" x14ac:dyDescent="0.45">
      <c r="B247" s="35"/>
      <c r="C247" s="19"/>
      <c r="D247" s="24"/>
      <c r="E247" s="36"/>
      <c r="F247" s="36"/>
      <c r="G247" s="36"/>
      <c r="I247" s="26"/>
      <c r="J247" s="30"/>
      <c r="K247" s="34"/>
      <c r="L247" s="34"/>
      <c r="M247" s="34"/>
      <c r="N247" s="34"/>
    </row>
    <row r="248" spans="2:14" ht="17.399999999999999" x14ac:dyDescent="0.45">
      <c r="B248" s="35"/>
      <c r="C248" s="19"/>
      <c r="D248" s="24"/>
      <c r="E248" s="36"/>
      <c r="F248" s="36"/>
      <c r="G248" s="36"/>
      <c r="I248" s="26"/>
      <c r="J248" s="30"/>
      <c r="K248" s="34"/>
      <c r="L248" s="34"/>
      <c r="M248" s="34"/>
      <c r="N248" s="34"/>
    </row>
    <row r="249" spans="2:14" ht="17.399999999999999" x14ac:dyDescent="0.45">
      <c r="B249" s="35"/>
      <c r="C249" s="19"/>
      <c r="D249" s="24"/>
      <c r="E249" s="36"/>
      <c r="F249" s="36"/>
      <c r="G249" s="36"/>
      <c r="I249" s="26"/>
      <c r="J249" s="30"/>
      <c r="K249" s="34"/>
      <c r="L249" s="34"/>
      <c r="M249" s="34"/>
      <c r="N249" s="34"/>
    </row>
    <row r="250" spans="2:14" ht="18" thickBot="1" x14ac:dyDescent="0.5">
      <c r="B250" s="35"/>
      <c r="C250" s="19"/>
      <c r="D250" s="24"/>
      <c r="E250" s="36"/>
      <c r="F250" s="36"/>
      <c r="G250" s="36"/>
      <c r="I250" s="26"/>
      <c r="J250" s="30"/>
      <c r="K250" s="34"/>
      <c r="L250" s="34"/>
      <c r="M250" s="34"/>
      <c r="N250" s="34"/>
    </row>
    <row r="251" spans="2:14" ht="21.6" thickBot="1" x14ac:dyDescent="0.55000000000000004">
      <c r="B251" s="35"/>
      <c r="C251" s="19"/>
      <c r="D251" s="24"/>
      <c r="E251" s="36"/>
      <c r="F251" s="36"/>
      <c r="G251" s="36"/>
      <c r="I251" s="15">
        <f>SUM(I246:I250)</f>
        <v>0</v>
      </c>
      <c r="J251" s="93" t="str">
        <f>IF(I251&gt;=5,"YA NO PUEDE SOLICITAR DIAS CAPACITACION","PUEDE SOLICITAR DIAS CAPACITACION")</f>
        <v>PUEDE SOLICITAR DIAS CAPACITACION</v>
      </c>
      <c r="K251" s="94"/>
      <c r="L251" s="94"/>
      <c r="M251" s="94"/>
      <c r="N251" s="95"/>
    </row>
    <row r="252" spans="2:14" ht="21.6" thickBot="1" x14ac:dyDescent="0.55000000000000004">
      <c r="B252" s="35"/>
      <c r="C252" s="19"/>
      <c r="D252" s="24"/>
      <c r="E252" s="36"/>
      <c r="F252" s="36"/>
      <c r="G252" s="36"/>
      <c r="I252" s="17">
        <f>5-I251</f>
        <v>5</v>
      </c>
      <c r="J252" s="93" t="str">
        <f>IF(I251&gt;5,"EXISTE UN ERROR","OK")</f>
        <v>OK</v>
      </c>
      <c r="K252" s="94"/>
      <c r="L252" s="94"/>
      <c r="M252" s="94"/>
      <c r="N252" s="95"/>
    </row>
    <row r="253" spans="2:14" ht="17.399999999999999" x14ac:dyDescent="0.45">
      <c r="B253" s="35"/>
      <c r="C253" s="19"/>
      <c r="D253" s="24"/>
      <c r="E253" s="36"/>
      <c r="F253" s="36"/>
      <c r="G253" s="36"/>
    </row>
    <row r="254" spans="2:14" ht="17.399999999999999" x14ac:dyDescent="0.45">
      <c r="B254" s="35"/>
      <c r="C254" s="19"/>
      <c r="D254" s="24"/>
      <c r="E254" s="36"/>
      <c r="F254" s="36"/>
      <c r="G254" s="36"/>
    </row>
    <row r="255" spans="2:14" ht="18" thickBot="1" x14ac:dyDescent="0.5">
      <c r="B255" s="35"/>
      <c r="C255" s="20"/>
      <c r="D255" s="29"/>
      <c r="E255" s="37"/>
      <c r="F255" s="37"/>
      <c r="G255" s="37"/>
    </row>
    <row r="256" spans="2:14" ht="21.6" thickBot="1" x14ac:dyDescent="0.55000000000000004">
      <c r="B256" s="8">
        <f>+E230-F230</f>
        <v>0</v>
      </c>
      <c r="C256" s="87" t="str">
        <f>IF(E230&lt;=F230,"YA NO TIENE FERIADOS","PUEDE SOLICITAR DIAS FERIADOS")</f>
        <v>YA NO TIENE FERIADOS</v>
      </c>
      <c r="D256" s="88"/>
      <c r="E256" s="88"/>
      <c r="F256" s="88"/>
      <c r="G256" s="89"/>
    </row>
    <row r="257" spans="2:14" ht="19.2" thickBot="1" x14ac:dyDescent="0.5">
      <c r="C257" s="90" t="str">
        <f>IF(F230&gt;E230,"EXISTE UN ERROR","OK")</f>
        <v>OK</v>
      </c>
      <c r="D257" s="91"/>
      <c r="E257" s="91"/>
      <c r="F257" s="91"/>
      <c r="G257" s="92"/>
    </row>
    <row r="259" spans="2:14" ht="19.2" thickBot="1" x14ac:dyDescent="0.5">
      <c r="B259" s="16" t="s">
        <v>43</v>
      </c>
      <c r="I259" s="16" t="s">
        <v>43</v>
      </c>
    </row>
    <row r="260" spans="2:14" ht="18.600000000000001" thickBot="1" x14ac:dyDescent="0.4">
      <c r="B260" s="5" t="s">
        <v>0</v>
      </c>
      <c r="C260" s="5" t="s">
        <v>1</v>
      </c>
      <c r="D260" s="5" t="s">
        <v>98</v>
      </c>
      <c r="E260" s="5" t="s">
        <v>12</v>
      </c>
      <c r="F260" s="6" t="s">
        <v>2</v>
      </c>
      <c r="G260" s="6" t="s">
        <v>7</v>
      </c>
      <c r="I260" s="2" t="s">
        <v>3</v>
      </c>
      <c r="J260" s="3" t="s">
        <v>4</v>
      </c>
      <c r="K260" s="3" t="s">
        <v>5</v>
      </c>
      <c r="L260" s="3" t="s">
        <v>6</v>
      </c>
      <c r="M260" s="3" t="s">
        <v>7</v>
      </c>
      <c r="N260" s="4" t="s">
        <v>8</v>
      </c>
    </row>
    <row r="261" spans="2:14" ht="17.399999999999999" x14ac:dyDescent="0.45">
      <c r="B261" s="9">
        <v>15</v>
      </c>
      <c r="C261" s="9">
        <v>15</v>
      </c>
      <c r="D261" s="9">
        <v>0</v>
      </c>
      <c r="E261" s="11">
        <f>+B261+C261+D261</f>
        <v>30</v>
      </c>
      <c r="F261" s="11">
        <f>SUM(B262:B286)+SUM(D262:D286)</f>
        <v>20</v>
      </c>
      <c r="G261" s="19"/>
      <c r="I261" s="21">
        <v>0.5</v>
      </c>
      <c r="J261" s="22" t="s">
        <v>10</v>
      </c>
      <c r="K261" s="31">
        <v>45751</v>
      </c>
      <c r="L261" s="31">
        <v>45751</v>
      </c>
      <c r="M261" s="71" t="s">
        <v>130</v>
      </c>
      <c r="N261" s="32"/>
    </row>
    <row r="262" spans="2:14" ht="17.399999999999999" x14ac:dyDescent="0.45">
      <c r="B262" s="35">
        <v>13</v>
      </c>
      <c r="C262" s="19"/>
      <c r="D262" s="24"/>
      <c r="E262" s="27">
        <v>45698</v>
      </c>
      <c r="F262" s="27">
        <v>45714</v>
      </c>
      <c r="G262" s="69" t="s">
        <v>118</v>
      </c>
      <c r="I262" s="26">
        <v>0.5</v>
      </c>
      <c r="J262" s="22" t="s">
        <v>10</v>
      </c>
      <c r="K262" s="31">
        <v>45820</v>
      </c>
      <c r="L262" s="31">
        <v>45820</v>
      </c>
      <c r="M262" s="69" t="s">
        <v>151</v>
      </c>
      <c r="N262" s="34"/>
    </row>
    <row r="263" spans="2:14" ht="17.399999999999999" x14ac:dyDescent="0.45">
      <c r="B263" s="35">
        <v>2</v>
      </c>
      <c r="C263" s="19"/>
      <c r="D263" s="24"/>
      <c r="E263" s="27">
        <v>45719</v>
      </c>
      <c r="F263" s="27">
        <v>45720</v>
      </c>
      <c r="G263" s="69" t="s">
        <v>124</v>
      </c>
      <c r="I263" s="26">
        <v>1</v>
      </c>
      <c r="J263" s="22"/>
      <c r="K263" s="33">
        <v>45943</v>
      </c>
      <c r="L263" s="33">
        <v>45943</v>
      </c>
      <c r="M263" s="69" t="s">
        <v>218</v>
      </c>
      <c r="N263" s="34"/>
    </row>
    <row r="264" spans="2:14" ht="17.399999999999999" x14ac:dyDescent="0.45">
      <c r="B264" s="35">
        <v>5</v>
      </c>
      <c r="C264" s="19"/>
      <c r="D264" s="24"/>
      <c r="E264" s="27">
        <v>45922</v>
      </c>
      <c r="F264" s="27">
        <v>45926</v>
      </c>
      <c r="G264" s="69" t="s">
        <v>202</v>
      </c>
      <c r="I264" s="26">
        <v>1</v>
      </c>
      <c r="J264" s="22"/>
      <c r="K264" s="33">
        <v>45971</v>
      </c>
      <c r="L264" s="33">
        <v>45971</v>
      </c>
      <c r="M264" s="69" t="s">
        <v>240</v>
      </c>
      <c r="N264" s="34"/>
    </row>
    <row r="265" spans="2:14" ht="17.399999999999999" x14ac:dyDescent="0.45">
      <c r="B265" s="35"/>
      <c r="C265" s="19"/>
      <c r="D265" s="24"/>
      <c r="E265" s="24"/>
      <c r="F265" s="24"/>
      <c r="G265" s="24"/>
      <c r="I265" s="26">
        <v>1</v>
      </c>
      <c r="J265" s="22"/>
      <c r="K265" s="33">
        <v>45993</v>
      </c>
      <c r="L265" s="33">
        <v>45993</v>
      </c>
      <c r="M265" s="24"/>
      <c r="N265" s="34"/>
    </row>
    <row r="266" spans="2:14" ht="17.399999999999999" x14ac:dyDescent="0.45">
      <c r="B266" s="35"/>
      <c r="C266" s="19"/>
      <c r="D266" s="24"/>
      <c r="E266" s="24"/>
      <c r="F266" s="24"/>
      <c r="G266" s="24"/>
      <c r="I266" s="26">
        <v>1</v>
      </c>
      <c r="J266" s="22"/>
      <c r="K266" s="33">
        <v>46000</v>
      </c>
      <c r="L266" s="33">
        <v>46000</v>
      </c>
      <c r="M266" s="34"/>
      <c r="N266" s="34"/>
    </row>
    <row r="267" spans="2:14" ht="17.399999999999999" x14ac:dyDescent="0.45">
      <c r="B267" s="35"/>
      <c r="C267" s="19"/>
      <c r="D267" s="24"/>
      <c r="E267" s="24"/>
      <c r="F267" s="24"/>
      <c r="G267" s="24"/>
      <c r="I267" s="26">
        <v>1</v>
      </c>
      <c r="J267" s="22"/>
      <c r="K267" s="33">
        <v>46017</v>
      </c>
      <c r="L267" s="33">
        <v>46017</v>
      </c>
      <c r="M267" s="34"/>
      <c r="N267" s="34"/>
    </row>
    <row r="268" spans="2:14" ht="17.399999999999999" x14ac:dyDescent="0.45">
      <c r="B268" s="35"/>
      <c r="C268" s="19"/>
      <c r="D268" s="24"/>
      <c r="E268" s="24"/>
      <c r="F268" s="24"/>
      <c r="G268" s="24"/>
      <c r="I268" s="26"/>
      <c r="J268" s="22"/>
      <c r="K268" s="34"/>
      <c r="L268" s="34"/>
      <c r="M268" s="34"/>
      <c r="N268" s="34"/>
    </row>
    <row r="269" spans="2:14" ht="17.399999999999999" x14ac:dyDescent="0.45">
      <c r="B269" s="35"/>
      <c r="C269" s="19"/>
      <c r="D269" s="24"/>
      <c r="E269" s="24"/>
      <c r="F269" s="24"/>
      <c r="G269" s="24"/>
      <c r="I269" s="26"/>
      <c r="J269" s="22"/>
      <c r="K269" s="34"/>
      <c r="L269" s="34"/>
      <c r="M269" s="34"/>
      <c r="N269" s="34"/>
    </row>
    <row r="270" spans="2:14" ht="17.399999999999999" x14ac:dyDescent="0.45">
      <c r="B270" s="35"/>
      <c r="C270" s="19"/>
      <c r="D270" s="24"/>
      <c r="E270" s="24"/>
      <c r="F270" s="24"/>
      <c r="G270" s="24"/>
      <c r="I270" s="26"/>
      <c r="J270" s="22"/>
      <c r="K270" s="34"/>
      <c r="L270" s="34"/>
      <c r="M270" s="34"/>
      <c r="N270" s="34"/>
    </row>
    <row r="271" spans="2:14" ht="17.399999999999999" x14ac:dyDescent="0.45">
      <c r="B271" s="35"/>
      <c r="C271" s="19"/>
      <c r="D271" s="24"/>
      <c r="E271" s="24"/>
      <c r="F271" s="24"/>
      <c r="G271" s="24"/>
      <c r="I271" s="26"/>
      <c r="J271" s="22"/>
      <c r="K271" s="34"/>
      <c r="L271" s="34"/>
      <c r="M271" s="34"/>
      <c r="N271" s="34"/>
    </row>
    <row r="272" spans="2:14" ht="18" thickBot="1" x14ac:dyDescent="0.5">
      <c r="B272" s="35"/>
      <c r="C272" s="19"/>
      <c r="D272" s="24"/>
      <c r="E272" s="24"/>
      <c r="F272" s="24"/>
      <c r="G272" s="24"/>
      <c r="I272" s="28"/>
      <c r="J272" s="22"/>
      <c r="K272" s="38"/>
      <c r="L272" s="38"/>
      <c r="M272" s="38"/>
      <c r="N272" s="38"/>
    </row>
    <row r="273" spans="2:14" ht="21.6" thickBot="1" x14ac:dyDescent="0.55000000000000004">
      <c r="B273" s="35"/>
      <c r="C273" s="19"/>
      <c r="D273" s="24"/>
      <c r="E273" s="36"/>
      <c r="F273" s="36"/>
      <c r="G273" s="36"/>
      <c r="I273" s="15">
        <f>SUM(I261:I272)</f>
        <v>6</v>
      </c>
      <c r="J273" s="93" t="str">
        <f>IF(I273&gt;=6,"YA NO PUEDE SOLICITAR DIAS ADMINISTRATIVOS","PUEDE SOLICITAR DIAS ADMINISTRATIVOS")</f>
        <v>YA NO PUEDE SOLICITAR DIAS ADMINISTRATIVOS</v>
      </c>
      <c r="K273" s="94"/>
      <c r="L273" s="94"/>
      <c r="M273" s="94"/>
      <c r="N273" s="95"/>
    </row>
    <row r="274" spans="2:14" ht="21.6" thickBot="1" x14ac:dyDescent="0.55000000000000004">
      <c r="B274" s="35"/>
      <c r="C274" s="19"/>
      <c r="D274" s="24"/>
      <c r="E274" s="36"/>
      <c r="F274" s="36"/>
      <c r="G274" s="36"/>
      <c r="I274" s="17">
        <f>6-I273</f>
        <v>0</v>
      </c>
      <c r="J274" s="93" t="str">
        <f>IF(I273&gt;6,"EXISTE UN ERROR","OK")</f>
        <v>OK</v>
      </c>
      <c r="K274" s="94"/>
      <c r="L274" s="94"/>
      <c r="M274" s="94"/>
      <c r="N274" s="95"/>
    </row>
    <row r="275" spans="2:14" ht="18" thickBot="1" x14ac:dyDescent="0.5">
      <c r="B275" s="35"/>
      <c r="C275" s="19"/>
      <c r="D275" s="24"/>
      <c r="E275" s="36"/>
      <c r="F275" s="36"/>
      <c r="G275" s="36"/>
      <c r="I275" s="1"/>
    </row>
    <row r="276" spans="2:14" ht="19.8" thickBot="1" x14ac:dyDescent="0.5">
      <c r="B276" s="35"/>
      <c r="C276" s="19"/>
      <c r="D276" s="24"/>
      <c r="E276" s="36"/>
      <c r="F276" s="36"/>
      <c r="G276" s="36"/>
      <c r="I276" s="12" t="s">
        <v>3</v>
      </c>
      <c r="J276" s="13"/>
      <c r="K276" s="13" t="s">
        <v>5</v>
      </c>
      <c r="L276" s="13" t="s">
        <v>6</v>
      </c>
      <c r="M276" s="13" t="s">
        <v>7</v>
      </c>
      <c r="N276" s="14" t="s">
        <v>8</v>
      </c>
    </row>
    <row r="277" spans="2:14" ht="17.399999999999999" x14ac:dyDescent="0.45">
      <c r="B277" s="35"/>
      <c r="C277" s="19"/>
      <c r="D277" s="24"/>
      <c r="E277" s="36"/>
      <c r="F277" s="36"/>
      <c r="G277" s="36"/>
      <c r="I277" s="21">
        <v>2</v>
      </c>
      <c r="J277" s="30"/>
      <c r="K277" s="31">
        <v>45796</v>
      </c>
      <c r="L277" s="31">
        <v>45797</v>
      </c>
      <c r="M277" s="32"/>
      <c r="N277" s="32"/>
    </row>
    <row r="278" spans="2:14" ht="17.399999999999999" x14ac:dyDescent="0.45">
      <c r="B278" s="35"/>
      <c r="C278" s="19"/>
      <c r="D278" s="24"/>
      <c r="E278" s="36"/>
      <c r="F278" s="36"/>
      <c r="G278" s="36"/>
      <c r="I278" s="26">
        <v>2</v>
      </c>
      <c r="J278" s="30"/>
      <c r="K278" s="33">
        <v>45852</v>
      </c>
      <c r="L278" s="33">
        <v>45853</v>
      </c>
      <c r="M278" s="34"/>
      <c r="N278" s="34"/>
    </row>
    <row r="279" spans="2:14" ht="17.399999999999999" x14ac:dyDescent="0.45">
      <c r="B279" s="35"/>
      <c r="C279" s="19"/>
      <c r="D279" s="24"/>
      <c r="E279" s="36"/>
      <c r="F279" s="36"/>
      <c r="G279" s="36"/>
      <c r="I279" s="26"/>
      <c r="J279" s="30"/>
      <c r="K279" s="34"/>
      <c r="L279" s="34"/>
      <c r="M279" s="34"/>
      <c r="N279" s="34"/>
    </row>
    <row r="280" spans="2:14" ht="17.399999999999999" x14ac:dyDescent="0.45">
      <c r="B280" s="35"/>
      <c r="C280" s="19"/>
      <c r="D280" s="24"/>
      <c r="E280" s="36"/>
      <c r="F280" s="36"/>
      <c r="G280" s="36"/>
      <c r="I280" s="26"/>
      <c r="J280" s="30"/>
      <c r="K280" s="34"/>
      <c r="L280" s="34"/>
      <c r="M280" s="34"/>
      <c r="N280" s="34"/>
    </row>
    <row r="281" spans="2:14" ht="18" thickBot="1" x14ac:dyDescent="0.5">
      <c r="B281" s="35"/>
      <c r="C281" s="19"/>
      <c r="D281" s="24"/>
      <c r="E281" s="36"/>
      <c r="F281" s="36"/>
      <c r="G281" s="36"/>
      <c r="I281" s="26"/>
      <c r="J281" s="30"/>
      <c r="K281" s="34"/>
      <c r="L281" s="34"/>
      <c r="M281" s="34"/>
      <c r="N281" s="34"/>
    </row>
    <row r="282" spans="2:14" ht="21.6" thickBot="1" x14ac:dyDescent="0.55000000000000004">
      <c r="B282" s="35"/>
      <c r="C282" s="19"/>
      <c r="D282" s="24"/>
      <c r="E282" s="36"/>
      <c r="F282" s="36"/>
      <c r="G282" s="36"/>
      <c r="I282" s="15">
        <f>SUM(I277:I281)</f>
        <v>4</v>
      </c>
      <c r="J282" s="93" t="str">
        <f>IF(I282&gt;=5,"YA NO PUEDE SOLICITAR DIAS CAPACITACION","PUEDE SOLICITAR DIAS CAPACITACION")</f>
        <v>PUEDE SOLICITAR DIAS CAPACITACION</v>
      </c>
      <c r="K282" s="94"/>
      <c r="L282" s="94"/>
      <c r="M282" s="94"/>
      <c r="N282" s="95"/>
    </row>
    <row r="283" spans="2:14" ht="21.6" thickBot="1" x14ac:dyDescent="0.55000000000000004">
      <c r="B283" s="35"/>
      <c r="C283" s="19"/>
      <c r="D283" s="24"/>
      <c r="E283" s="36"/>
      <c r="F283" s="36"/>
      <c r="G283" s="36"/>
      <c r="I283" s="17">
        <f>5-I282</f>
        <v>1</v>
      </c>
      <c r="J283" s="93" t="str">
        <f>IF(I282&gt;5,"EXISTE UN ERROR","OK")</f>
        <v>OK</v>
      </c>
      <c r="K283" s="94"/>
      <c r="L283" s="94"/>
      <c r="M283" s="94"/>
      <c r="N283" s="95"/>
    </row>
    <row r="284" spans="2:14" ht="17.399999999999999" x14ac:dyDescent="0.45">
      <c r="B284" s="35"/>
      <c r="C284" s="19"/>
      <c r="D284" s="24"/>
      <c r="E284" s="36"/>
      <c r="F284" s="36"/>
      <c r="G284" s="36"/>
    </row>
    <row r="285" spans="2:14" ht="17.399999999999999" x14ac:dyDescent="0.45">
      <c r="B285" s="35"/>
      <c r="C285" s="19"/>
      <c r="D285" s="24"/>
      <c r="E285" s="36"/>
      <c r="F285" s="36"/>
      <c r="G285" s="36"/>
    </row>
    <row r="286" spans="2:14" ht="18" thickBot="1" x14ac:dyDescent="0.5">
      <c r="B286" s="35"/>
      <c r="C286" s="41"/>
      <c r="D286" s="42"/>
      <c r="E286" s="37"/>
      <c r="F286" s="37"/>
      <c r="G286" s="37"/>
    </row>
    <row r="287" spans="2:14" ht="21.6" thickBot="1" x14ac:dyDescent="0.55000000000000004">
      <c r="B287" s="85">
        <f>+E261-F261</f>
        <v>10</v>
      </c>
      <c r="C287" s="87" t="str">
        <f>IF(E261&lt;=F261,"YA NO TIENE FERIADOS","PUEDE SOLICITAR DIAS FERIADOS")</f>
        <v>PUEDE SOLICITAR DIAS FERIADOS</v>
      </c>
      <c r="D287" s="88"/>
      <c r="E287" s="88"/>
      <c r="F287" s="88"/>
      <c r="G287" s="89"/>
    </row>
    <row r="288" spans="2:14" ht="19.2" thickBot="1" x14ac:dyDescent="0.5">
      <c r="C288" s="90" t="str">
        <f>IF(F261&gt;E261,"EXISTE UN ERROR","OK")</f>
        <v>OK</v>
      </c>
      <c r="D288" s="91"/>
      <c r="E288" s="91"/>
      <c r="F288" s="91"/>
      <c r="G288" s="92"/>
    </row>
    <row r="291" spans="2:14" ht="19.2" thickBot="1" x14ac:dyDescent="0.5">
      <c r="B291" s="16" t="s">
        <v>81</v>
      </c>
      <c r="I291" s="16" t="s">
        <v>81</v>
      </c>
    </row>
    <row r="292" spans="2:14" ht="18.600000000000001" thickBot="1" x14ac:dyDescent="0.4">
      <c r="B292" s="5" t="s">
        <v>0</v>
      </c>
      <c r="C292" s="5" t="s">
        <v>1</v>
      </c>
      <c r="D292" s="5" t="s">
        <v>98</v>
      </c>
      <c r="E292" s="5" t="s">
        <v>12</v>
      </c>
      <c r="F292" s="6" t="s">
        <v>2</v>
      </c>
      <c r="G292" s="6" t="s">
        <v>7</v>
      </c>
      <c r="I292" s="2" t="s">
        <v>3</v>
      </c>
      <c r="J292" s="3" t="s">
        <v>4</v>
      </c>
      <c r="K292" s="3" t="s">
        <v>5</v>
      </c>
      <c r="L292" s="3" t="s">
        <v>6</v>
      </c>
      <c r="M292" s="3" t="s">
        <v>7</v>
      </c>
      <c r="N292" s="4" t="s">
        <v>8</v>
      </c>
    </row>
    <row r="293" spans="2:14" ht="17.399999999999999" x14ac:dyDescent="0.45">
      <c r="B293" s="9">
        <v>15</v>
      </c>
      <c r="C293" s="9">
        <v>0</v>
      </c>
      <c r="D293" s="9">
        <v>0</v>
      </c>
      <c r="E293" s="11">
        <f>+B293+C293+D293</f>
        <v>15</v>
      </c>
      <c r="F293" s="11">
        <f>SUM(B294:B318)+SUM(D294:D318)</f>
        <v>15</v>
      </c>
      <c r="G293" s="19"/>
      <c r="I293" s="21">
        <v>1</v>
      </c>
      <c r="J293" s="22"/>
      <c r="K293" s="31">
        <v>45763</v>
      </c>
      <c r="L293" s="31">
        <v>45763</v>
      </c>
      <c r="M293" s="76" t="s">
        <v>133</v>
      </c>
      <c r="N293" s="32"/>
    </row>
    <row r="294" spans="2:14" ht="17.399999999999999" x14ac:dyDescent="0.45">
      <c r="B294" s="35">
        <v>10</v>
      </c>
      <c r="C294" s="19"/>
      <c r="D294" s="24"/>
      <c r="E294" s="27">
        <v>45712</v>
      </c>
      <c r="F294" s="27">
        <v>45723</v>
      </c>
      <c r="G294" s="69" t="s">
        <v>120</v>
      </c>
      <c r="I294" s="26">
        <v>0.5</v>
      </c>
      <c r="J294" s="22" t="s">
        <v>9</v>
      </c>
      <c r="K294" s="33">
        <v>45764</v>
      </c>
      <c r="L294" s="33">
        <v>45764</v>
      </c>
      <c r="M294" s="76" t="s">
        <v>133</v>
      </c>
      <c r="N294" s="34"/>
    </row>
    <row r="295" spans="2:14" ht="17.399999999999999" x14ac:dyDescent="0.45">
      <c r="B295" s="35">
        <v>5</v>
      </c>
      <c r="C295" s="19"/>
      <c r="D295" s="24"/>
      <c r="E295" s="27">
        <v>45922</v>
      </c>
      <c r="F295" s="27">
        <v>45926</v>
      </c>
      <c r="G295" s="69" t="s">
        <v>202</v>
      </c>
      <c r="I295" s="26">
        <v>1</v>
      </c>
      <c r="J295" s="22"/>
      <c r="K295" s="33">
        <v>45905</v>
      </c>
      <c r="L295" s="33">
        <v>45905</v>
      </c>
      <c r="M295" s="70" t="s">
        <v>197</v>
      </c>
      <c r="N295" s="34"/>
    </row>
    <row r="296" spans="2:14" ht="17.399999999999999" x14ac:dyDescent="0.45">
      <c r="B296" s="35"/>
      <c r="C296" s="19"/>
      <c r="D296" s="24"/>
      <c r="E296" s="24"/>
      <c r="F296" s="24"/>
      <c r="G296" s="24"/>
      <c r="I296" s="26">
        <v>2</v>
      </c>
      <c r="J296" s="22"/>
      <c r="K296" s="33">
        <v>45915</v>
      </c>
      <c r="L296" s="33">
        <v>45916</v>
      </c>
      <c r="M296" s="69" t="s">
        <v>199</v>
      </c>
      <c r="N296" s="34"/>
    </row>
    <row r="297" spans="2:14" ht="17.399999999999999" x14ac:dyDescent="0.45">
      <c r="B297" s="35"/>
      <c r="C297" s="19"/>
      <c r="D297" s="24"/>
      <c r="E297" s="24"/>
      <c r="F297" s="24"/>
      <c r="G297" s="24"/>
      <c r="I297" s="26">
        <v>0.5</v>
      </c>
      <c r="J297" s="22" t="s">
        <v>10</v>
      </c>
      <c r="K297" s="33">
        <v>45917</v>
      </c>
      <c r="L297" s="33">
        <v>45917</v>
      </c>
      <c r="M297" s="69" t="s">
        <v>199</v>
      </c>
      <c r="N297" s="34"/>
    </row>
    <row r="298" spans="2:14" ht="17.399999999999999" x14ac:dyDescent="0.45">
      <c r="B298" s="35"/>
      <c r="C298" s="19"/>
      <c r="D298" s="24"/>
      <c r="E298" s="24"/>
      <c r="F298" s="24"/>
      <c r="G298" s="24"/>
      <c r="I298" s="26">
        <v>1</v>
      </c>
      <c r="J298" s="22"/>
      <c r="K298" s="33">
        <v>45929</v>
      </c>
      <c r="L298" s="33">
        <v>45929</v>
      </c>
      <c r="M298" s="70" t="s">
        <v>204</v>
      </c>
      <c r="N298" s="34"/>
    </row>
    <row r="299" spans="2:14" ht="17.399999999999999" x14ac:dyDescent="0.45">
      <c r="B299" s="35"/>
      <c r="C299" s="19"/>
      <c r="D299" s="24"/>
      <c r="E299" s="24"/>
      <c r="F299" s="24"/>
      <c r="G299" s="24"/>
      <c r="I299" s="26"/>
      <c r="J299" s="22"/>
      <c r="K299" s="33"/>
      <c r="L299" s="33"/>
      <c r="M299" s="34"/>
      <c r="N299" s="34"/>
    </row>
    <row r="300" spans="2:14" ht="17.399999999999999" x14ac:dyDescent="0.45">
      <c r="B300" s="35"/>
      <c r="C300" s="19"/>
      <c r="D300" s="24"/>
      <c r="E300" s="24"/>
      <c r="F300" s="24"/>
      <c r="G300" s="24"/>
      <c r="I300" s="26"/>
      <c r="J300" s="22"/>
      <c r="K300" s="34"/>
      <c r="L300" s="34"/>
      <c r="M300" s="34"/>
      <c r="N300" s="34"/>
    </row>
    <row r="301" spans="2:14" ht="17.399999999999999" x14ac:dyDescent="0.45">
      <c r="B301" s="35"/>
      <c r="C301" s="19"/>
      <c r="D301" s="24"/>
      <c r="E301" s="24"/>
      <c r="F301" s="24"/>
      <c r="G301" s="24"/>
      <c r="I301" s="26"/>
      <c r="J301" s="22"/>
      <c r="K301" s="34"/>
      <c r="L301" s="34"/>
      <c r="M301" s="34"/>
      <c r="N301" s="34"/>
    </row>
    <row r="302" spans="2:14" ht="17.399999999999999" x14ac:dyDescent="0.45">
      <c r="B302" s="35"/>
      <c r="C302" s="19"/>
      <c r="D302" s="24"/>
      <c r="E302" s="24"/>
      <c r="F302" s="24"/>
      <c r="G302" s="24"/>
      <c r="I302" s="26"/>
      <c r="J302" s="22"/>
      <c r="K302" s="34"/>
      <c r="L302" s="34"/>
      <c r="M302" s="34"/>
      <c r="N302" s="34"/>
    </row>
    <row r="303" spans="2:14" ht="17.399999999999999" x14ac:dyDescent="0.45">
      <c r="B303" s="35"/>
      <c r="C303" s="19"/>
      <c r="D303" s="24"/>
      <c r="E303" s="24"/>
      <c r="F303" s="24"/>
      <c r="G303" s="24"/>
      <c r="I303" s="26"/>
      <c r="J303" s="22"/>
      <c r="K303" s="34"/>
      <c r="L303" s="34"/>
      <c r="M303" s="34"/>
      <c r="N303" s="34"/>
    </row>
    <row r="304" spans="2:14" ht="18" thickBot="1" x14ac:dyDescent="0.5">
      <c r="B304" s="35"/>
      <c r="C304" s="19"/>
      <c r="D304" s="24"/>
      <c r="E304" s="24"/>
      <c r="F304" s="24"/>
      <c r="G304" s="24"/>
      <c r="I304" s="28"/>
      <c r="J304" s="22"/>
      <c r="K304" s="38"/>
      <c r="L304" s="38"/>
      <c r="M304" s="38"/>
      <c r="N304" s="38"/>
    </row>
    <row r="305" spans="2:14" ht="21.6" thickBot="1" x14ac:dyDescent="0.55000000000000004">
      <c r="B305" s="35"/>
      <c r="C305" s="19"/>
      <c r="D305" s="24"/>
      <c r="E305" s="36"/>
      <c r="F305" s="36"/>
      <c r="G305" s="36"/>
      <c r="I305" s="15">
        <f>SUM(I293:I304)</f>
        <v>6</v>
      </c>
      <c r="J305" s="93" t="str">
        <f>IF(I305&gt;=6,"YA NO PUEDE SOLICITAR DIAS ADMINISTRATIVOS","PUEDE SOLICITAR DIAS ADMINISTRATIVOS")</f>
        <v>YA NO PUEDE SOLICITAR DIAS ADMINISTRATIVOS</v>
      </c>
      <c r="K305" s="94"/>
      <c r="L305" s="94"/>
      <c r="M305" s="94"/>
      <c r="N305" s="95"/>
    </row>
    <row r="306" spans="2:14" ht="21.6" thickBot="1" x14ac:dyDescent="0.55000000000000004">
      <c r="B306" s="35"/>
      <c r="C306" s="19"/>
      <c r="D306" s="24"/>
      <c r="E306" s="36"/>
      <c r="F306" s="36"/>
      <c r="G306" s="36"/>
      <c r="I306" s="17">
        <f>6-I305</f>
        <v>0</v>
      </c>
      <c r="J306" s="93" t="str">
        <f>IF(I305&gt;6,"EXISTE UN ERROR","OK")</f>
        <v>OK</v>
      </c>
      <c r="K306" s="94"/>
      <c r="L306" s="94"/>
      <c r="M306" s="94"/>
      <c r="N306" s="95"/>
    </row>
    <row r="307" spans="2:14" ht="18" thickBot="1" x14ac:dyDescent="0.5">
      <c r="B307" s="35"/>
      <c r="C307" s="19"/>
      <c r="D307" s="24"/>
      <c r="E307" s="36"/>
      <c r="F307" s="36"/>
      <c r="G307" s="36"/>
      <c r="I307" s="1"/>
    </row>
    <row r="308" spans="2:14" ht="19.8" thickBot="1" x14ac:dyDescent="0.5">
      <c r="B308" s="35"/>
      <c r="C308" s="19"/>
      <c r="D308" s="24"/>
      <c r="E308" s="36"/>
      <c r="F308" s="36"/>
      <c r="G308" s="36"/>
      <c r="I308" s="12" t="s">
        <v>3</v>
      </c>
      <c r="J308" s="13"/>
      <c r="K308" s="13" t="s">
        <v>5</v>
      </c>
      <c r="L308" s="13" t="s">
        <v>6</v>
      </c>
      <c r="M308" s="13" t="s">
        <v>7</v>
      </c>
      <c r="N308" s="14" t="s">
        <v>8</v>
      </c>
    </row>
    <row r="309" spans="2:14" ht="17.399999999999999" x14ac:dyDescent="0.45">
      <c r="B309" s="35"/>
      <c r="C309" s="19"/>
      <c r="D309" s="24"/>
      <c r="E309" s="36"/>
      <c r="F309" s="36"/>
      <c r="G309" s="36"/>
      <c r="I309" s="21">
        <v>2</v>
      </c>
      <c r="J309" s="30"/>
      <c r="K309" s="31">
        <v>45761</v>
      </c>
      <c r="L309" s="31">
        <v>45762</v>
      </c>
      <c r="M309" s="32"/>
      <c r="N309" s="32"/>
    </row>
    <row r="310" spans="2:14" ht="17.399999999999999" x14ac:dyDescent="0.45">
      <c r="B310" s="35"/>
      <c r="C310" s="19"/>
      <c r="D310" s="24"/>
      <c r="E310" s="36"/>
      <c r="F310" s="36"/>
      <c r="G310" s="36"/>
      <c r="I310" s="26">
        <v>1</v>
      </c>
      <c r="J310" s="30"/>
      <c r="K310" s="33">
        <v>45883</v>
      </c>
      <c r="L310" s="33">
        <v>45883</v>
      </c>
      <c r="M310" s="34"/>
      <c r="N310" s="34"/>
    </row>
    <row r="311" spans="2:14" ht="17.399999999999999" x14ac:dyDescent="0.45">
      <c r="B311" s="35"/>
      <c r="C311" s="19"/>
      <c r="D311" s="24"/>
      <c r="E311" s="36"/>
      <c r="F311" s="36"/>
      <c r="G311" s="36"/>
      <c r="I311" s="26"/>
      <c r="J311" s="30"/>
      <c r="K311" s="33"/>
      <c r="L311" s="33"/>
      <c r="M311" s="34"/>
      <c r="N311" s="34"/>
    </row>
    <row r="312" spans="2:14" ht="17.399999999999999" x14ac:dyDescent="0.45">
      <c r="B312" s="35"/>
      <c r="C312" s="19"/>
      <c r="D312" s="24"/>
      <c r="E312" s="36"/>
      <c r="F312" s="36"/>
      <c r="G312" s="36"/>
      <c r="I312" s="26"/>
      <c r="J312" s="30"/>
      <c r="K312" s="34"/>
      <c r="L312" s="34"/>
      <c r="M312" s="34"/>
      <c r="N312" s="34"/>
    </row>
    <row r="313" spans="2:14" ht="18" thickBot="1" x14ac:dyDescent="0.5">
      <c r="B313" s="35"/>
      <c r="C313" s="19"/>
      <c r="D313" s="24"/>
      <c r="E313" s="36"/>
      <c r="F313" s="36"/>
      <c r="G313" s="36"/>
      <c r="I313" s="26"/>
      <c r="J313" s="30"/>
      <c r="K313" s="34"/>
      <c r="L313" s="34"/>
      <c r="M313" s="34"/>
      <c r="N313" s="34"/>
    </row>
    <row r="314" spans="2:14" ht="21.6" thickBot="1" x14ac:dyDescent="0.55000000000000004">
      <c r="B314" s="35"/>
      <c r="C314" s="19"/>
      <c r="D314" s="24"/>
      <c r="E314" s="36"/>
      <c r="F314" s="36"/>
      <c r="G314" s="36"/>
      <c r="I314" s="15">
        <f>SUM(I309:I313)</f>
        <v>3</v>
      </c>
      <c r="J314" s="93" t="str">
        <f>IF(I314&gt;=5,"YA NO PUEDE SOLICITAR DIAS CAPACITACION","PUEDE SOLICITAR DIAS CAPACITACION")</f>
        <v>PUEDE SOLICITAR DIAS CAPACITACION</v>
      </c>
      <c r="K314" s="94"/>
      <c r="L314" s="94"/>
      <c r="M314" s="94"/>
      <c r="N314" s="95"/>
    </row>
    <row r="315" spans="2:14" ht="21.6" thickBot="1" x14ac:dyDescent="0.55000000000000004">
      <c r="B315" s="35"/>
      <c r="C315" s="19"/>
      <c r="D315" s="24"/>
      <c r="E315" s="36"/>
      <c r="F315" s="36"/>
      <c r="G315" s="36"/>
      <c r="I315" s="17">
        <f>5-I314</f>
        <v>2</v>
      </c>
      <c r="J315" s="93" t="str">
        <f>IF(I314&gt;5,"EXISTE UN ERROR","OK")</f>
        <v>OK</v>
      </c>
      <c r="K315" s="94"/>
      <c r="L315" s="94"/>
      <c r="M315" s="94"/>
      <c r="N315" s="95"/>
    </row>
    <row r="316" spans="2:14" ht="17.399999999999999" x14ac:dyDescent="0.45">
      <c r="B316" s="35"/>
      <c r="C316" s="19"/>
      <c r="D316" s="24"/>
      <c r="E316" s="36"/>
      <c r="F316" s="36"/>
      <c r="G316" s="36"/>
    </row>
    <row r="317" spans="2:14" ht="17.399999999999999" x14ac:dyDescent="0.45">
      <c r="B317" s="35"/>
      <c r="C317" s="19"/>
      <c r="D317" s="24"/>
      <c r="E317" s="36"/>
      <c r="F317" s="36"/>
      <c r="G317" s="36"/>
    </row>
    <row r="318" spans="2:14" ht="18" thickBot="1" x14ac:dyDescent="0.5">
      <c r="B318" s="35"/>
      <c r="C318" s="20"/>
      <c r="D318" s="29"/>
      <c r="E318" s="37"/>
      <c r="F318" s="37"/>
      <c r="G318" s="37"/>
    </row>
    <row r="319" spans="2:14" ht="21.6" thickBot="1" x14ac:dyDescent="0.55000000000000004">
      <c r="B319" s="8">
        <f>+E293-F293</f>
        <v>0</v>
      </c>
      <c r="C319" s="87" t="str">
        <f>IF(E293&lt;=F293,"YA NO TIENE FERIADOS","PUEDE SOLICITAR DIAS FERIADOS")</f>
        <v>YA NO TIENE FERIADOS</v>
      </c>
      <c r="D319" s="88"/>
      <c r="E319" s="88"/>
      <c r="F319" s="88"/>
      <c r="G319" s="89"/>
    </row>
    <row r="320" spans="2:14" ht="19.2" thickBot="1" x14ac:dyDescent="0.5">
      <c r="C320" s="90" t="str">
        <f>IF(F293&gt;E293,"EXISTE UN ERROR","OK")</f>
        <v>OK</v>
      </c>
      <c r="D320" s="91"/>
      <c r="E320" s="91"/>
      <c r="F320" s="91"/>
      <c r="G320" s="92"/>
    </row>
    <row r="323" spans="2:14" ht="19.2" thickBot="1" x14ac:dyDescent="0.5">
      <c r="B323" s="16" t="s">
        <v>44</v>
      </c>
      <c r="I323" s="16" t="s">
        <v>44</v>
      </c>
    </row>
    <row r="324" spans="2:14" ht="18.600000000000001" thickBot="1" x14ac:dyDescent="0.4">
      <c r="B324" s="5" t="s">
        <v>0</v>
      </c>
      <c r="C324" s="5" t="s">
        <v>1</v>
      </c>
      <c r="D324" s="5" t="s">
        <v>98</v>
      </c>
      <c r="E324" s="5" t="s">
        <v>12</v>
      </c>
      <c r="F324" s="6" t="s">
        <v>2</v>
      </c>
      <c r="G324" s="6" t="s">
        <v>7</v>
      </c>
      <c r="I324" s="2" t="s">
        <v>3</v>
      </c>
      <c r="J324" s="3" t="s">
        <v>4</v>
      </c>
      <c r="K324" s="3" t="s">
        <v>5</v>
      </c>
      <c r="L324" s="3" t="s">
        <v>6</v>
      </c>
      <c r="M324" s="3" t="s">
        <v>7</v>
      </c>
      <c r="N324" s="4" t="s">
        <v>8</v>
      </c>
    </row>
    <row r="325" spans="2:14" ht="17.399999999999999" x14ac:dyDescent="0.45">
      <c r="B325" s="9">
        <v>15</v>
      </c>
      <c r="C325" s="9">
        <v>0</v>
      </c>
      <c r="D325" s="9">
        <v>0</v>
      </c>
      <c r="E325" s="11">
        <f>+B325+C325+D325</f>
        <v>15</v>
      </c>
      <c r="F325" s="11">
        <f>SUM(B326:B350)+SUM(D326:D350)</f>
        <v>14</v>
      </c>
      <c r="G325" s="19"/>
      <c r="I325" s="21">
        <v>1</v>
      </c>
      <c r="J325" s="22"/>
      <c r="K325" s="23">
        <v>45691</v>
      </c>
      <c r="L325" s="23">
        <v>45691</v>
      </c>
      <c r="M325" s="71" t="s">
        <v>117</v>
      </c>
      <c r="N325" s="25"/>
    </row>
    <row r="326" spans="2:14" ht="17.399999999999999" x14ac:dyDescent="0.45">
      <c r="B326" s="35">
        <v>2</v>
      </c>
      <c r="C326" s="19"/>
      <c r="D326" s="24"/>
      <c r="E326" s="27">
        <v>45659</v>
      </c>
      <c r="F326" s="27">
        <v>45660</v>
      </c>
      <c r="G326" s="69" t="s">
        <v>105</v>
      </c>
      <c r="I326" s="26">
        <v>1</v>
      </c>
      <c r="J326" s="22"/>
      <c r="K326" s="27">
        <v>45726</v>
      </c>
      <c r="L326" s="27">
        <v>45726</v>
      </c>
      <c r="M326" s="69" t="s">
        <v>122</v>
      </c>
      <c r="N326" s="24"/>
    </row>
    <row r="327" spans="2:14" ht="17.399999999999999" x14ac:dyDescent="0.45">
      <c r="B327" s="35">
        <v>10</v>
      </c>
      <c r="C327" s="19"/>
      <c r="D327" s="24"/>
      <c r="E327" s="27">
        <v>45712</v>
      </c>
      <c r="F327" s="27">
        <v>45723</v>
      </c>
      <c r="G327" s="69" t="s">
        <v>120</v>
      </c>
      <c r="I327" s="26">
        <v>0.5</v>
      </c>
      <c r="J327" s="22" t="s">
        <v>10</v>
      </c>
      <c r="K327" s="27">
        <v>45770</v>
      </c>
      <c r="L327" s="27">
        <v>45770</v>
      </c>
      <c r="M327" s="69" t="s">
        <v>134</v>
      </c>
      <c r="N327" s="24"/>
    </row>
    <row r="328" spans="2:14" ht="17.399999999999999" x14ac:dyDescent="0.45">
      <c r="B328" s="35">
        <v>1</v>
      </c>
      <c r="C328" s="19"/>
      <c r="D328" s="24"/>
      <c r="E328" s="27">
        <v>45733</v>
      </c>
      <c r="F328" s="27">
        <v>45733</v>
      </c>
      <c r="G328" s="69" t="s">
        <v>124</v>
      </c>
      <c r="I328" s="26">
        <v>1</v>
      </c>
      <c r="J328" s="22"/>
      <c r="K328" s="27">
        <v>45784</v>
      </c>
      <c r="L328" s="27">
        <v>45784</v>
      </c>
      <c r="M328" s="69" t="s">
        <v>136</v>
      </c>
      <c r="N328" s="24"/>
    </row>
    <row r="329" spans="2:14" ht="17.399999999999999" x14ac:dyDescent="0.45">
      <c r="B329" s="35">
        <v>1</v>
      </c>
      <c r="C329" s="19"/>
      <c r="D329" s="24"/>
      <c r="E329" s="27">
        <v>45870</v>
      </c>
      <c r="F329" s="27">
        <v>45870</v>
      </c>
      <c r="G329" s="69" t="s">
        <v>165</v>
      </c>
      <c r="I329" s="26">
        <v>0.5</v>
      </c>
      <c r="J329" s="22" t="s">
        <v>9</v>
      </c>
      <c r="K329" s="27">
        <v>45812</v>
      </c>
      <c r="L329" s="27">
        <v>45812</v>
      </c>
      <c r="M329" s="69" t="s">
        <v>151</v>
      </c>
      <c r="N329" s="24"/>
    </row>
    <row r="330" spans="2:14" ht="17.399999999999999" x14ac:dyDescent="0.45">
      <c r="B330" s="35"/>
      <c r="C330" s="19"/>
      <c r="D330" s="24"/>
      <c r="E330" s="24"/>
      <c r="F330" s="24"/>
      <c r="G330" s="24"/>
      <c r="I330" s="26">
        <v>0.5</v>
      </c>
      <c r="J330" s="22" t="s">
        <v>10</v>
      </c>
      <c r="K330" s="27">
        <v>45825</v>
      </c>
      <c r="L330" s="27">
        <v>45825</v>
      </c>
      <c r="M330" s="69" t="s">
        <v>153</v>
      </c>
      <c r="N330" s="24"/>
    </row>
    <row r="331" spans="2:14" ht="17.399999999999999" x14ac:dyDescent="0.45">
      <c r="B331" s="35"/>
      <c r="C331" s="19"/>
      <c r="D331" s="24"/>
      <c r="E331" s="24"/>
      <c r="F331" s="24"/>
      <c r="G331" s="24"/>
      <c r="I331" s="26">
        <v>1</v>
      </c>
      <c r="J331" s="22"/>
      <c r="K331" s="27">
        <v>45826</v>
      </c>
      <c r="L331" s="27">
        <v>45826</v>
      </c>
      <c r="M331" s="69" t="s">
        <v>153</v>
      </c>
      <c r="N331" s="24"/>
    </row>
    <row r="332" spans="2:14" ht="17.399999999999999" x14ac:dyDescent="0.45">
      <c r="B332" s="35"/>
      <c r="C332" s="19"/>
      <c r="D332" s="24"/>
      <c r="E332" s="24"/>
      <c r="F332" s="24"/>
      <c r="G332" s="24"/>
      <c r="I332" s="26">
        <v>0.5</v>
      </c>
      <c r="J332" s="22" t="s">
        <v>10</v>
      </c>
      <c r="K332" s="27">
        <v>45889</v>
      </c>
      <c r="L332" s="27">
        <v>45889</v>
      </c>
      <c r="M332" s="69" t="s">
        <v>179</v>
      </c>
      <c r="N332" s="24"/>
    </row>
    <row r="333" spans="2:14" ht="17.399999999999999" x14ac:dyDescent="0.45">
      <c r="B333" s="35"/>
      <c r="C333" s="19"/>
      <c r="D333" s="24"/>
      <c r="E333" s="24"/>
      <c r="F333" s="24"/>
      <c r="G333" s="24"/>
      <c r="I333" s="26"/>
      <c r="J333" s="22"/>
      <c r="K333" s="24"/>
      <c r="L333" s="24"/>
      <c r="M333" s="24"/>
      <c r="N333" s="24"/>
    </row>
    <row r="334" spans="2:14" ht="17.399999999999999" x14ac:dyDescent="0.45">
      <c r="B334" s="35"/>
      <c r="C334" s="19"/>
      <c r="D334" s="24"/>
      <c r="E334" s="24"/>
      <c r="F334" s="24"/>
      <c r="G334" s="24"/>
      <c r="I334" s="26"/>
      <c r="J334" s="22"/>
      <c r="K334" s="24"/>
      <c r="L334" s="24"/>
      <c r="M334" s="24"/>
      <c r="N334" s="24"/>
    </row>
    <row r="335" spans="2:14" ht="17.399999999999999" x14ac:dyDescent="0.45">
      <c r="B335" s="35"/>
      <c r="C335" s="19"/>
      <c r="D335" s="24"/>
      <c r="E335" s="24"/>
      <c r="F335" s="24"/>
      <c r="G335" s="24"/>
      <c r="I335" s="26"/>
      <c r="J335" s="22"/>
      <c r="K335" s="24"/>
      <c r="L335" s="24"/>
      <c r="M335" s="24"/>
      <c r="N335" s="24"/>
    </row>
    <row r="336" spans="2:14" ht="18" thickBot="1" x14ac:dyDescent="0.5">
      <c r="B336" s="35"/>
      <c r="C336" s="19"/>
      <c r="D336" s="24"/>
      <c r="E336" s="24"/>
      <c r="F336" s="24"/>
      <c r="G336" s="24"/>
      <c r="I336" s="28"/>
      <c r="J336" s="22"/>
      <c r="K336" s="29"/>
      <c r="L336" s="29"/>
      <c r="M336" s="29"/>
      <c r="N336" s="29"/>
    </row>
    <row r="337" spans="2:14" ht="21.6" thickBot="1" x14ac:dyDescent="0.55000000000000004">
      <c r="B337" s="35"/>
      <c r="C337" s="19"/>
      <c r="D337" s="24"/>
      <c r="E337" s="36"/>
      <c r="F337" s="36"/>
      <c r="G337" s="36"/>
      <c r="I337" s="15">
        <f>SUM(I325:I336)</f>
        <v>6</v>
      </c>
      <c r="J337" s="93" t="str">
        <f>IF(I337&gt;=6,"YA NO PUEDE SOLICITAR DIAS ADMINISTRATIVOS","PUEDE SOLICITAR DIAS ADMINISTRATIVOS")</f>
        <v>YA NO PUEDE SOLICITAR DIAS ADMINISTRATIVOS</v>
      </c>
      <c r="K337" s="94"/>
      <c r="L337" s="94"/>
      <c r="M337" s="94"/>
      <c r="N337" s="95"/>
    </row>
    <row r="338" spans="2:14" ht="21.6" thickBot="1" x14ac:dyDescent="0.55000000000000004">
      <c r="B338" s="35"/>
      <c r="C338" s="19"/>
      <c r="D338" s="24"/>
      <c r="E338" s="36"/>
      <c r="F338" s="36"/>
      <c r="G338" s="36"/>
      <c r="I338" s="17">
        <f>6-I337</f>
        <v>0</v>
      </c>
      <c r="J338" s="93" t="str">
        <f>IF(I337&gt;6,"EXISTE UN ERROR","OK")</f>
        <v>OK</v>
      </c>
      <c r="K338" s="94"/>
      <c r="L338" s="94"/>
      <c r="M338" s="94"/>
      <c r="N338" s="95"/>
    </row>
    <row r="339" spans="2:14" ht="18" thickBot="1" x14ac:dyDescent="0.5">
      <c r="B339" s="35"/>
      <c r="C339" s="19"/>
      <c r="D339" s="24"/>
      <c r="E339" s="36"/>
      <c r="F339" s="36"/>
      <c r="G339" s="36"/>
      <c r="I339" s="1"/>
    </row>
    <row r="340" spans="2:14" ht="19.8" thickBot="1" x14ac:dyDescent="0.5">
      <c r="B340" s="35"/>
      <c r="C340" s="19"/>
      <c r="D340" s="24"/>
      <c r="E340" s="36"/>
      <c r="F340" s="36"/>
      <c r="G340" s="36"/>
      <c r="I340" s="12" t="s">
        <v>3</v>
      </c>
      <c r="J340" s="13"/>
      <c r="K340" s="13" t="s">
        <v>5</v>
      </c>
      <c r="L340" s="13" t="s">
        <v>6</v>
      </c>
      <c r="M340" s="13" t="s">
        <v>7</v>
      </c>
      <c r="N340" s="14" t="s">
        <v>8</v>
      </c>
    </row>
    <row r="341" spans="2:14" ht="17.399999999999999" x14ac:dyDescent="0.45">
      <c r="B341" s="35"/>
      <c r="C341" s="19"/>
      <c r="D341" s="24"/>
      <c r="E341" s="36"/>
      <c r="F341" s="36"/>
      <c r="G341" s="36"/>
      <c r="I341" s="21">
        <v>2</v>
      </c>
      <c r="J341" s="30"/>
      <c r="K341" s="31">
        <v>45796</v>
      </c>
      <c r="L341" s="31">
        <v>45797</v>
      </c>
      <c r="M341" s="32"/>
      <c r="N341" s="32"/>
    </row>
    <row r="342" spans="2:14" ht="17.399999999999999" x14ac:dyDescent="0.45">
      <c r="B342" s="35"/>
      <c r="C342" s="19"/>
      <c r="D342" s="24"/>
      <c r="E342" s="36"/>
      <c r="F342" s="36"/>
      <c r="G342" s="36"/>
      <c r="I342" s="26">
        <v>3</v>
      </c>
      <c r="J342" s="30"/>
      <c r="K342" s="33">
        <v>45840</v>
      </c>
      <c r="L342" s="33">
        <v>45842</v>
      </c>
      <c r="M342" s="34"/>
      <c r="N342" s="34"/>
    </row>
    <row r="343" spans="2:14" ht="17.399999999999999" x14ac:dyDescent="0.45">
      <c r="B343" s="35"/>
      <c r="C343" s="19"/>
      <c r="D343" s="24"/>
      <c r="E343" s="36"/>
      <c r="F343" s="36"/>
      <c r="G343" s="36"/>
      <c r="I343" s="26"/>
      <c r="J343" s="30"/>
      <c r="K343" s="34"/>
      <c r="L343" s="34"/>
      <c r="M343" s="34"/>
      <c r="N343" s="34"/>
    </row>
    <row r="344" spans="2:14" ht="17.399999999999999" x14ac:dyDescent="0.45">
      <c r="B344" s="35"/>
      <c r="C344" s="19"/>
      <c r="D344" s="24"/>
      <c r="E344" s="36"/>
      <c r="F344" s="36"/>
      <c r="G344" s="36"/>
      <c r="I344" s="26"/>
      <c r="J344" s="30"/>
      <c r="K344" s="34"/>
      <c r="L344" s="34"/>
      <c r="M344" s="34"/>
      <c r="N344" s="34"/>
    </row>
    <row r="345" spans="2:14" ht="18" thickBot="1" x14ac:dyDescent="0.5">
      <c r="B345" s="35"/>
      <c r="C345" s="19"/>
      <c r="D345" s="24"/>
      <c r="E345" s="36"/>
      <c r="F345" s="36"/>
      <c r="G345" s="36"/>
      <c r="I345" s="26"/>
      <c r="J345" s="30"/>
      <c r="K345" s="34"/>
      <c r="L345" s="34"/>
      <c r="M345" s="34"/>
      <c r="N345" s="34"/>
    </row>
    <row r="346" spans="2:14" ht="21.6" thickBot="1" x14ac:dyDescent="0.55000000000000004">
      <c r="B346" s="35"/>
      <c r="C346" s="19"/>
      <c r="D346" s="24"/>
      <c r="E346" s="36"/>
      <c r="F346" s="36"/>
      <c r="G346" s="36"/>
      <c r="I346" s="15">
        <f>SUM(I341:I345)</f>
        <v>5</v>
      </c>
      <c r="J346" s="93" t="str">
        <f>IF(I346&gt;=5,"YA NO PUEDE SOLICITAR DIAS CAPACITACION","PUEDE SOLICITAR DIAS CAPACITACION")</f>
        <v>YA NO PUEDE SOLICITAR DIAS CAPACITACION</v>
      </c>
      <c r="K346" s="94"/>
      <c r="L346" s="94"/>
      <c r="M346" s="94"/>
      <c r="N346" s="95"/>
    </row>
    <row r="347" spans="2:14" ht="21.6" thickBot="1" x14ac:dyDescent="0.55000000000000004">
      <c r="B347" s="35"/>
      <c r="C347" s="19"/>
      <c r="D347" s="24"/>
      <c r="E347" s="36"/>
      <c r="F347" s="36"/>
      <c r="G347" s="36"/>
      <c r="I347" s="17">
        <f>5-I346</f>
        <v>0</v>
      </c>
      <c r="J347" s="93" t="str">
        <f>IF(I346&gt;5,"EXISTE UN ERROR","OK")</f>
        <v>OK</v>
      </c>
      <c r="K347" s="94"/>
      <c r="L347" s="94"/>
      <c r="M347" s="94"/>
      <c r="N347" s="95"/>
    </row>
    <row r="348" spans="2:14" ht="17.399999999999999" x14ac:dyDescent="0.45">
      <c r="B348" s="35"/>
      <c r="C348" s="19"/>
      <c r="D348" s="24"/>
      <c r="E348" s="36"/>
      <c r="F348" s="36"/>
      <c r="G348" s="36"/>
    </row>
    <row r="349" spans="2:14" ht="17.399999999999999" x14ac:dyDescent="0.45">
      <c r="B349" s="35"/>
      <c r="C349" s="19"/>
      <c r="D349" s="24"/>
      <c r="E349" s="36"/>
      <c r="F349" s="36"/>
      <c r="G349" s="36"/>
    </row>
    <row r="350" spans="2:14" ht="18" thickBot="1" x14ac:dyDescent="0.5">
      <c r="B350" s="35"/>
      <c r="C350" s="20"/>
      <c r="D350" s="29"/>
      <c r="E350" s="37"/>
      <c r="F350" s="37"/>
      <c r="G350" s="37"/>
    </row>
    <row r="351" spans="2:14" ht="21.6" thickBot="1" x14ac:dyDescent="0.55000000000000004">
      <c r="B351" s="8">
        <f>+E325-F325</f>
        <v>1</v>
      </c>
      <c r="C351" s="87" t="str">
        <f>IF(E325&lt;=F325,"YA NO TIENE FERIADOS","PUEDE SOLICITAR DIAS FERIADOS")</f>
        <v>PUEDE SOLICITAR DIAS FERIADOS</v>
      </c>
      <c r="D351" s="88"/>
      <c r="E351" s="88"/>
      <c r="F351" s="88"/>
      <c r="G351" s="89"/>
    </row>
    <row r="352" spans="2:14" ht="19.2" thickBot="1" x14ac:dyDescent="0.5">
      <c r="C352" s="90" t="str">
        <f>IF(F325&gt;E325,"EXISTE UN ERROR","OK")</f>
        <v>OK</v>
      </c>
      <c r="D352" s="91"/>
      <c r="E352" s="91"/>
      <c r="F352" s="91"/>
      <c r="G352" s="92"/>
    </row>
    <row r="354" spans="2:14" ht="19.2" thickBot="1" x14ac:dyDescent="0.5">
      <c r="B354" s="16" t="s">
        <v>69</v>
      </c>
      <c r="I354" s="16" t="s">
        <v>69</v>
      </c>
    </row>
    <row r="355" spans="2:14" ht="18.600000000000001" thickBot="1" x14ac:dyDescent="0.4">
      <c r="B355" s="5" t="s">
        <v>0</v>
      </c>
      <c r="C355" s="5" t="s">
        <v>1</v>
      </c>
      <c r="D355" s="5" t="s">
        <v>98</v>
      </c>
      <c r="E355" s="5" t="s">
        <v>12</v>
      </c>
      <c r="F355" s="6" t="s">
        <v>2</v>
      </c>
      <c r="G355" s="6" t="s">
        <v>7</v>
      </c>
      <c r="I355" s="2" t="s">
        <v>3</v>
      </c>
      <c r="J355" s="3" t="s">
        <v>4</v>
      </c>
      <c r="K355" s="3" t="s">
        <v>5</v>
      </c>
      <c r="L355" s="3" t="s">
        <v>6</v>
      </c>
      <c r="M355" s="3" t="s">
        <v>7</v>
      </c>
      <c r="N355" s="4" t="s">
        <v>8</v>
      </c>
    </row>
    <row r="356" spans="2:14" ht="17.399999999999999" x14ac:dyDescent="0.45">
      <c r="B356" s="9">
        <v>15</v>
      </c>
      <c r="C356" s="9">
        <v>5</v>
      </c>
      <c r="D356" s="9">
        <v>0</v>
      </c>
      <c r="E356" s="11">
        <f>+B356+C356+D356</f>
        <v>20</v>
      </c>
      <c r="F356" s="11">
        <f>SUM(B357:B381)+SUM(D357:D381)</f>
        <v>18</v>
      </c>
      <c r="G356" s="19"/>
      <c r="I356" s="21">
        <v>1</v>
      </c>
      <c r="J356" s="22"/>
      <c r="K356" s="23">
        <v>45679</v>
      </c>
      <c r="L356" s="23">
        <v>45679</v>
      </c>
      <c r="M356" s="69" t="s">
        <v>104</v>
      </c>
      <c r="N356" s="25"/>
    </row>
    <row r="357" spans="2:14" ht="17.399999999999999" x14ac:dyDescent="0.45">
      <c r="B357" s="35">
        <v>1</v>
      </c>
      <c r="C357" s="19"/>
      <c r="D357" s="24"/>
      <c r="E357" s="27">
        <v>45659</v>
      </c>
      <c r="F357" s="27">
        <v>45659</v>
      </c>
      <c r="G357" s="69" t="s">
        <v>105</v>
      </c>
      <c r="I357" s="26">
        <v>0.5</v>
      </c>
      <c r="J357" s="22" t="s">
        <v>9</v>
      </c>
      <c r="K357" s="27">
        <v>45721</v>
      </c>
      <c r="L357" s="27">
        <v>45721</v>
      </c>
      <c r="M357" s="69" t="s">
        <v>122</v>
      </c>
      <c r="N357" s="24"/>
    </row>
    <row r="358" spans="2:14" ht="17.399999999999999" x14ac:dyDescent="0.45">
      <c r="B358" s="35">
        <v>10</v>
      </c>
      <c r="C358" s="19"/>
      <c r="D358" s="24"/>
      <c r="E358" s="27">
        <v>45698</v>
      </c>
      <c r="F358" s="27">
        <v>45709</v>
      </c>
      <c r="G358" s="69" t="s">
        <v>119</v>
      </c>
      <c r="I358" s="26">
        <v>1</v>
      </c>
      <c r="J358" s="22"/>
      <c r="K358" s="27">
        <v>45747</v>
      </c>
      <c r="L358" s="27">
        <v>45747</v>
      </c>
      <c r="M358" s="69" t="s">
        <v>134</v>
      </c>
      <c r="N358" s="24"/>
    </row>
    <row r="359" spans="2:14" ht="17.399999999999999" x14ac:dyDescent="0.45">
      <c r="B359" s="35">
        <v>1</v>
      </c>
      <c r="C359" s="19"/>
      <c r="D359" s="24"/>
      <c r="E359" s="27">
        <v>45894</v>
      </c>
      <c r="F359" s="27">
        <v>45894</v>
      </c>
      <c r="G359" s="69" t="s">
        <v>176</v>
      </c>
      <c r="I359" s="26">
        <v>1</v>
      </c>
      <c r="J359" s="22"/>
      <c r="K359" s="27">
        <v>45789</v>
      </c>
      <c r="L359" s="27">
        <v>45789</v>
      </c>
      <c r="M359" s="69" t="s">
        <v>147</v>
      </c>
      <c r="N359" s="24"/>
    </row>
    <row r="360" spans="2:14" ht="17.399999999999999" x14ac:dyDescent="0.45">
      <c r="B360" s="35">
        <v>1</v>
      </c>
      <c r="C360" s="19"/>
      <c r="D360" s="24"/>
      <c r="E360" s="27">
        <v>45938</v>
      </c>
      <c r="F360" s="27">
        <v>45938</v>
      </c>
      <c r="G360" s="69" t="s">
        <v>215</v>
      </c>
      <c r="I360" s="26">
        <v>1</v>
      </c>
      <c r="J360" s="22"/>
      <c r="K360" s="27">
        <v>45796</v>
      </c>
      <c r="L360" s="27">
        <v>45796</v>
      </c>
      <c r="M360" s="71" t="s">
        <v>147</v>
      </c>
      <c r="N360" s="24"/>
    </row>
    <row r="361" spans="2:14" ht="17.399999999999999" x14ac:dyDescent="0.45">
      <c r="B361" s="35">
        <v>1</v>
      </c>
      <c r="C361" s="19"/>
      <c r="D361" s="24"/>
      <c r="E361" s="27">
        <v>46000</v>
      </c>
      <c r="F361" s="27">
        <v>46000</v>
      </c>
      <c r="G361" s="24"/>
      <c r="I361" s="26">
        <v>0.5</v>
      </c>
      <c r="J361" s="22" t="s">
        <v>10</v>
      </c>
      <c r="K361" s="27">
        <v>45847</v>
      </c>
      <c r="L361" s="27">
        <v>45847</v>
      </c>
      <c r="M361" s="70" t="s">
        <v>164</v>
      </c>
      <c r="N361" s="24"/>
    </row>
    <row r="362" spans="2:14" ht="17.399999999999999" x14ac:dyDescent="0.45">
      <c r="B362" s="35"/>
      <c r="C362" s="19"/>
      <c r="D362" s="24"/>
      <c r="E362" s="24"/>
      <c r="F362" s="24"/>
      <c r="G362" s="24"/>
      <c r="I362" s="26">
        <v>0.5</v>
      </c>
      <c r="J362" s="22" t="s">
        <v>10</v>
      </c>
      <c r="K362" s="27">
        <v>45861</v>
      </c>
      <c r="L362" s="27">
        <v>45861</v>
      </c>
      <c r="M362" s="70" t="s">
        <v>163</v>
      </c>
      <c r="N362" s="24"/>
    </row>
    <row r="363" spans="2:14" ht="17.399999999999999" x14ac:dyDescent="0.45">
      <c r="B363" s="35"/>
      <c r="C363" s="19"/>
      <c r="D363" s="24"/>
      <c r="E363" s="24"/>
      <c r="F363" s="24"/>
      <c r="G363" s="24"/>
      <c r="I363" s="26">
        <v>0.5</v>
      </c>
      <c r="J363" s="22" t="s">
        <v>9</v>
      </c>
      <c r="K363" s="27">
        <v>45917</v>
      </c>
      <c r="L363" s="27">
        <v>45917</v>
      </c>
      <c r="M363" s="69" t="s">
        <v>199</v>
      </c>
      <c r="N363" s="24"/>
    </row>
    <row r="364" spans="2:14" ht="17.399999999999999" x14ac:dyDescent="0.45">
      <c r="B364" s="35"/>
      <c r="C364" s="19"/>
      <c r="D364" s="24"/>
      <c r="E364" s="24"/>
      <c r="F364" s="24"/>
      <c r="G364" s="24"/>
      <c r="I364" s="26"/>
      <c r="J364" s="22"/>
      <c r="K364" s="24"/>
      <c r="L364" s="24"/>
      <c r="M364" s="24"/>
      <c r="N364" s="24"/>
    </row>
    <row r="365" spans="2:14" ht="17.399999999999999" x14ac:dyDescent="0.45">
      <c r="B365" s="35"/>
      <c r="C365" s="19"/>
      <c r="D365" s="24"/>
      <c r="E365" s="24"/>
      <c r="F365" s="24"/>
      <c r="G365" s="24"/>
      <c r="I365" s="26"/>
      <c r="J365" s="22"/>
      <c r="K365" s="24"/>
      <c r="L365" s="24"/>
      <c r="M365" s="24"/>
      <c r="N365" s="24"/>
    </row>
    <row r="366" spans="2:14" ht="17.399999999999999" x14ac:dyDescent="0.45">
      <c r="B366" s="35"/>
      <c r="C366" s="19"/>
      <c r="D366" s="24"/>
      <c r="E366" s="24"/>
      <c r="F366" s="24"/>
      <c r="G366" s="24"/>
      <c r="I366" s="26"/>
      <c r="J366" s="22"/>
      <c r="K366" s="24"/>
      <c r="L366" s="24"/>
      <c r="M366" s="24"/>
      <c r="N366" s="24"/>
    </row>
    <row r="367" spans="2:14" ht="18" thickBot="1" x14ac:dyDescent="0.5">
      <c r="B367" s="35"/>
      <c r="C367" s="19"/>
      <c r="D367" s="24"/>
      <c r="E367" s="24"/>
      <c r="F367" s="24"/>
      <c r="G367" s="24"/>
      <c r="I367" s="28"/>
      <c r="J367" s="22"/>
      <c r="K367" s="29"/>
      <c r="L367" s="29"/>
      <c r="M367" s="29"/>
      <c r="N367" s="29"/>
    </row>
    <row r="368" spans="2:14" ht="21.6" thickBot="1" x14ac:dyDescent="0.55000000000000004">
      <c r="B368" s="35"/>
      <c r="C368" s="19"/>
      <c r="D368" s="24"/>
      <c r="E368" s="36"/>
      <c r="F368" s="36"/>
      <c r="G368" s="36"/>
      <c r="I368" s="15">
        <f>SUM(I356:I367)</f>
        <v>6</v>
      </c>
      <c r="J368" s="93" t="str">
        <f>IF(I368&gt;=6,"YA NO PUEDE SOLICITAR DIAS ADMINISTRATIVOS","PUEDE SOLICITAR DIAS ADMINISTRATIVOS")</f>
        <v>YA NO PUEDE SOLICITAR DIAS ADMINISTRATIVOS</v>
      </c>
      <c r="K368" s="94"/>
      <c r="L368" s="94"/>
      <c r="M368" s="94"/>
      <c r="N368" s="95"/>
    </row>
    <row r="369" spans="2:14" ht="21.6" thickBot="1" x14ac:dyDescent="0.55000000000000004">
      <c r="B369" s="35"/>
      <c r="C369" s="19"/>
      <c r="D369" s="24"/>
      <c r="E369" s="36"/>
      <c r="F369" s="36"/>
      <c r="G369" s="36"/>
      <c r="I369" s="17">
        <f>6-I368</f>
        <v>0</v>
      </c>
      <c r="J369" s="93" t="str">
        <f>IF(I368&gt;6,"EXISTE UN ERROR","OK")</f>
        <v>OK</v>
      </c>
      <c r="K369" s="94"/>
      <c r="L369" s="94"/>
      <c r="M369" s="94"/>
      <c r="N369" s="95"/>
    </row>
    <row r="370" spans="2:14" ht="18" thickBot="1" x14ac:dyDescent="0.5">
      <c r="B370" s="35"/>
      <c r="C370" s="19"/>
      <c r="D370" s="24"/>
      <c r="E370" s="36"/>
      <c r="F370" s="36"/>
      <c r="G370" s="36"/>
      <c r="I370" s="1"/>
    </row>
    <row r="371" spans="2:14" ht="19.8" thickBot="1" x14ac:dyDescent="0.5">
      <c r="B371" s="35"/>
      <c r="C371" s="19"/>
      <c r="D371" s="24"/>
      <c r="E371" s="36"/>
      <c r="F371" s="36"/>
      <c r="G371" s="36"/>
      <c r="I371" s="12" t="s">
        <v>3</v>
      </c>
      <c r="J371" s="13"/>
      <c r="K371" s="13" t="s">
        <v>5</v>
      </c>
      <c r="L371" s="13" t="s">
        <v>6</v>
      </c>
      <c r="M371" s="13" t="s">
        <v>7</v>
      </c>
      <c r="N371" s="14" t="s">
        <v>8</v>
      </c>
    </row>
    <row r="372" spans="2:14" ht="17.399999999999999" x14ac:dyDescent="0.45">
      <c r="B372" s="35"/>
      <c r="C372" s="19"/>
      <c r="D372" s="24"/>
      <c r="E372" s="36"/>
      <c r="F372" s="36"/>
      <c r="G372" s="36"/>
      <c r="I372" s="21"/>
      <c r="J372" s="30"/>
      <c r="K372" s="31"/>
      <c r="L372" s="31"/>
      <c r="M372" s="32"/>
      <c r="N372" s="32"/>
    </row>
    <row r="373" spans="2:14" ht="17.399999999999999" x14ac:dyDescent="0.45">
      <c r="B373" s="35"/>
      <c r="C373" s="19"/>
      <c r="D373" s="24"/>
      <c r="E373" s="36"/>
      <c r="F373" s="36"/>
      <c r="G373" s="36"/>
      <c r="I373" s="26"/>
      <c r="J373" s="30"/>
      <c r="K373" s="33"/>
      <c r="L373" s="33"/>
      <c r="M373" s="34"/>
      <c r="N373" s="34"/>
    </row>
    <row r="374" spans="2:14" ht="17.399999999999999" x14ac:dyDescent="0.45">
      <c r="B374" s="35"/>
      <c r="C374" s="19"/>
      <c r="D374" s="24"/>
      <c r="E374" s="36"/>
      <c r="F374" s="36"/>
      <c r="G374" s="36"/>
      <c r="I374" s="26"/>
      <c r="J374" s="30"/>
      <c r="K374" s="34"/>
      <c r="L374" s="34"/>
      <c r="M374" s="34"/>
      <c r="N374" s="34"/>
    </row>
    <row r="375" spans="2:14" ht="17.399999999999999" x14ac:dyDescent="0.45">
      <c r="B375" s="35"/>
      <c r="C375" s="19"/>
      <c r="D375" s="24"/>
      <c r="E375" s="36"/>
      <c r="F375" s="36"/>
      <c r="G375" s="36"/>
      <c r="I375" s="26"/>
      <c r="J375" s="30"/>
      <c r="K375" s="34"/>
      <c r="L375" s="34"/>
      <c r="M375" s="34"/>
      <c r="N375" s="34"/>
    </row>
    <row r="376" spans="2:14" ht="18" thickBot="1" x14ac:dyDescent="0.5">
      <c r="B376" s="35"/>
      <c r="C376" s="19"/>
      <c r="D376" s="24"/>
      <c r="E376" s="36"/>
      <c r="F376" s="36"/>
      <c r="G376" s="36"/>
      <c r="I376" s="26"/>
      <c r="J376" s="30"/>
      <c r="K376" s="34"/>
      <c r="L376" s="34"/>
      <c r="M376" s="34"/>
      <c r="N376" s="34"/>
    </row>
    <row r="377" spans="2:14" ht="21.6" thickBot="1" x14ac:dyDescent="0.55000000000000004">
      <c r="B377" s="35"/>
      <c r="C377" s="19"/>
      <c r="D377" s="24"/>
      <c r="E377" s="36"/>
      <c r="F377" s="36"/>
      <c r="G377" s="36"/>
      <c r="I377" s="15">
        <f>SUM(I372:I376)</f>
        <v>0</v>
      </c>
      <c r="J377" s="93" t="str">
        <f>IF(I377&gt;=5,"YA NO PUEDE SOLICITAR DIAS CAPACITACION","PUEDE SOLICITAR DIAS CAPACITACION")</f>
        <v>PUEDE SOLICITAR DIAS CAPACITACION</v>
      </c>
      <c r="K377" s="94"/>
      <c r="L377" s="94"/>
      <c r="M377" s="94"/>
      <c r="N377" s="95"/>
    </row>
    <row r="378" spans="2:14" ht="21.6" thickBot="1" x14ac:dyDescent="0.55000000000000004">
      <c r="B378" s="35"/>
      <c r="C378" s="19"/>
      <c r="D378" s="24"/>
      <c r="E378" s="36"/>
      <c r="F378" s="36"/>
      <c r="G378" s="36"/>
      <c r="I378" s="17">
        <f>5-I377</f>
        <v>5</v>
      </c>
      <c r="J378" s="93" t="str">
        <f>IF(I377&gt;5,"EXISTE UN ERROR","OK")</f>
        <v>OK</v>
      </c>
      <c r="K378" s="94"/>
      <c r="L378" s="94"/>
      <c r="M378" s="94"/>
      <c r="N378" s="95"/>
    </row>
    <row r="379" spans="2:14" ht="17.399999999999999" x14ac:dyDescent="0.45">
      <c r="B379" s="35"/>
      <c r="C379" s="19"/>
      <c r="D379" s="24"/>
      <c r="E379" s="36"/>
      <c r="F379" s="36"/>
      <c r="G379" s="36"/>
    </row>
    <row r="380" spans="2:14" ht="17.399999999999999" x14ac:dyDescent="0.45">
      <c r="B380" s="35"/>
      <c r="C380" s="19"/>
      <c r="D380" s="24"/>
      <c r="E380" s="36"/>
      <c r="F380" s="36"/>
      <c r="G380" s="36"/>
    </row>
    <row r="381" spans="2:14" ht="18" thickBot="1" x14ac:dyDescent="0.5">
      <c r="B381" s="86">
        <v>4</v>
      </c>
      <c r="C381" s="41"/>
      <c r="D381" s="42"/>
      <c r="E381" s="37"/>
      <c r="F381" s="37"/>
      <c r="G381" s="37"/>
    </row>
    <row r="382" spans="2:14" ht="21.6" thickBot="1" x14ac:dyDescent="0.55000000000000004">
      <c r="B382" s="8">
        <f>+E356-F356</f>
        <v>2</v>
      </c>
      <c r="C382" s="87" t="str">
        <f>IF(E356&lt;=F356,"YA NO TIENE FERIADOS","PUEDE SOLICITAR DIAS FERIADOS")</f>
        <v>PUEDE SOLICITAR DIAS FERIADOS</v>
      </c>
      <c r="D382" s="88"/>
      <c r="E382" s="88"/>
      <c r="F382" s="88"/>
      <c r="G382" s="89"/>
    </row>
    <row r="383" spans="2:14" ht="19.2" thickBot="1" x14ac:dyDescent="0.5">
      <c r="C383" s="90" t="str">
        <f>IF(F356&gt;E356,"EXISTE UN ERROR","OK")</f>
        <v>OK</v>
      </c>
      <c r="D383" s="91"/>
      <c r="E383" s="91"/>
      <c r="F383" s="91"/>
      <c r="G383" s="92"/>
    </row>
    <row r="386" spans="2:14" ht="19.2" thickBot="1" x14ac:dyDescent="0.5">
      <c r="B386" s="16" t="s">
        <v>45</v>
      </c>
    </row>
    <row r="387" spans="2:14" ht="18.600000000000001" thickBot="1" x14ac:dyDescent="0.4">
      <c r="B387" s="5" t="s">
        <v>0</v>
      </c>
      <c r="C387" s="5" t="s">
        <v>1</v>
      </c>
      <c r="D387" s="5" t="s">
        <v>98</v>
      </c>
      <c r="E387" s="5" t="s">
        <v>12</v>
      </c>
      <c r="F387" s="6" t="s">
        <v>2</v>
      </c>
      <c r="G387" s="6" t="s">
        <v>7</v>
      </c>
      <c r="I387" s="2" t="s">
        <v>3</v>
      </c>
      <c r="J387" s="3" t="s">
        <v>4</v>
      </c>
      <c r="K387" s="3" t="s">
        <v>5</v>
      </c>
      <c r="L387" s="3" t="s">
        <v>6</v>
      </c>
      <c r="M387" s="3" t="s">
        <v>7</v>
      </c>
      <c r="N387" s="4" t="s">
        <v>8</v>
      </c>
    </row>
    <row r="388" spans="2:14" ht="17.399999999999999" x14ac:dyDescent="0.45">
      <c r="B388" s="9">
        <v>15</v>
      </c>
      <c r="C388" s="9">
        <v>8</v>
      </c>
      <c r="D388" s="9">
        <v>0</v>
      </c>
      <c r="E388" s="11">
        <f>+B388+C388+D388</f>
        <v>23</v>
      </c>
      <c r="F388" s="11">
        <f>SUM(B389:B413)+SUM(D389:D413)</f>
        <v>12</v>
      </c>
      <c r="G388" s="19"/>
      <c r="I388" s="21">
        <v>1</v>
      </c>
      <c r="J388" s="22"/>
      <c r="K388" s="23">
        <v>45677</v>
      </c>
      <c r="L388" s="23">
        <v>45677</v>
      </c>
      <c r="M388" s="69" t="s">
        <v>104</v>
      </c>
      <c r="N388" s="25"/>
    </row>
    <row r="389" spans="2:14" ht="17.399999999999999" x14ac:dyDescent="0.45">
      <c r="B389" s="35">
        <v>5</v>
      </c>
      <c r="C389" s="19"/>
      <c r="D389" s="24"/>
      <c r="E389" s="27">
        <v>45705</v>
      </c>
      <c r="F389" s="27">
        <v>45709</v>
      </c>
      <c r="G389" s="69" t="s">
        <v>118</v>
      </c>
      <c r="I389" s="74"/>
      <c r="J389" s="22" t="s">
        <v>10</v>
      </c>
      <c r="K389" s="27">
        <v>45744</v>
      </c>
      <c r="L389" s="27">
        <v>45744</v>
      </c>
      <c r="M389" s="73" t="s">
        <v>121</v>
      </c>
      <c r="N389" s="24" t="s">
        <v>114</v>
      </c>
    </row>
    <row r="390" spans="2:14" ht="17.399999999999999" x14ac:dyDescent="0.45">
      <c r="B390" s="35">
        <v>3</v>
      </c>
      <c r="C390" s="19"/>
      <c r="D390" s="24"/>
      <c r="E390" s="27">
        <v>45834</v>
      </c>
      <c r="F390" s="27">
        <v>45838</v>
      </c>
      <c r="G390" s="24"/>
      <c r="I390" s="26">
        <v>0.5</v>
      </c>
      <c r="J390" s="22" t="s">
        <v>9</v>
      </c>
      <c r="K390" s="27">
        <v>45751</v>
      </c>
      <c r="L390" s="27">
        <v>45751</v>
      </c>
      <c r="M390" s="76" t="s">
        <v>133</v>
      </c>
      <c r="N390" s="24"/>
    </row>
    <row r="391" spans="2:14" ht="17.399999999999999" x14ac:dyDescent="0.45">
      <c r="B391" s="35">
        <v>1</v>
      </c>
      <c r="C391" s="19"/>
      <c r="D391" s="24"/>
      <c r="E391" s="27">
        <v>45869</v>
      </c>
      <c r="F391" s="27">
        <v>45869</v>
      </c>
      <c r="G391" s="69" t="s">
        <v>159</v>
      </c>
      <c r="I391" s="26">
        <v>1</v>
      </c>
      <c r="J391" s="22"/>
      <c r="K391" s="27">
        <v>45755</v>
      </c>
      <c r="L391" s="27">
        <v>45755</v>
      </c>
      <c r="M391" s="76" t="s">
        <v>133</v>
      </c>
      <c r="N391" s="24"/>
    </row>
    <row r="392" spans="2:14" ht="17.399999999999999" x14ac:dyDescent="0.45">
      <c r="B392" s="35">
        <v>1</v>
      </c>
      <c r="C392" s="19"/>
      <c r="D392" s="24"/>
      <c r="E392" s="27">
        <v>45915</v>
      </c>
      <c r="F392" s="27">
        <v>45915</v>
      </c>
      <c r="G392" s="69" t="s">
        <v>193</v>
      </c>
      <c r="I392" s="26">
        <v>1</v>
      </c>
      <c r="J392" s="22"/>
      <c r="K392" s="27">
        <v>45761</v>
      </c>
      <c r="L392" s="27">
        <v>45761</v>
      </c>
      <c r="M392" s="69" t="s">
        <v>134</v>
      </c>
      <c r="N392" s="24"/>
    </row>
    <row r="393" spans="2:14" ht="17.399999999999999" x14ac:dyDescent="0.45">
      <c r="B393" s="77"/>
      <c r="C393" s="19"/>
      <c r="D393" s="24"/>
      <c r="E393" s="27">
        <v>45943</v>
      </c>
      <c r="F393" s="27">
        <v>45943</v>
      </c>
      <c r="G393" s="69" t="s">
        <v>203</v>
      </c>
      <c r="I393" s="26">
        <v>1</v>
      </c>
      <c r="J393" s="22"/>
      <c r="K393" s="27">
        <v>45779</v>
      </c>
      <c r="L393" s="27">
        <v>45779</v>
      </c>
      <c r="M393" s="69" t="s">
        <v>131</v>
      </c>
      <c r="N393" s="24"/>
    </row>
    <row r="394" spans="2:14" ht="17.399999999999999" x14ac:dyDescent="0.45">
      <c r="B394" s="35">
        <v>1</v>
      </c>
      <c r="C394" s="19"/>
      <c r="D394" s="24"/>
      <c r="E394" s="27">
        <v>46008</v>
      </c>
      <c r="F394" s="27">
        <v>46008</v>
      </c>
      <c r="G394" s="24"/>
      <c r="I394" s="26">
        <v>1</v>
      </c>
      <c r="J394" s="22"/>
      <c r="K394" s="27">
        <v>45827</v>
      </c>
      <c r="L394" s="27">
        <v>45827</v>
      </c>
      <c r="M394" s="69" t="s">
        <v>157</v>
      </c>
      <c r="N394" s="24"/>
    </row>
    <row r="395" spans="2:14" ht="17.399999999999999" x14ac:dyDescent="0.45">
      <c r="B395" s="35">
        <v>1</v>
      </c>
      <c r="C395" s="19"/>
      <c r="D395" s="24"/>
      <c r="E395" s="27">
        <v>46017</v>
      </c>
      <c r="F395" s="27">
        <v>46017</v>
      </c>
      <c r="G395" s="24"/>
      <c r="I395" s="26">
        <v>0.5</v>
      </c>
      <c r="J395" s="22" t="s">
        <v>9</v>
      </c>
      <c r="K395" s="27">
        <v>45863</v>
      </c>
      <c r="L395" s="27">
        <v>45863</v>
      </c>
      <c r="M395" s="70" t="s">
        <v>163</v>
      </c>
      <c r="N395" s="24"/>
    </row>
    <row r="396" spans="2:14" ht="17.399999999999999" x14ac:dyDescent="0.45">
      <c r="B396" s="35"/>
      <c r="C396" s="19"/>
      <c r="D396" s="24"/>
      <c r="E396" s="27"/>
      <c r="F396" s="27"/>
      <c r="G396" s="24"/>
      <c r="I396" s="26"/>
      <c r="J396" s="22"/>
      <c r="K396" s="27"/>
      <c r="L396" s="27"/>
      <c r="M396" s="24"/>
      <c r="N396" s="24"/>
    </row>
    <row r="397" spans="2:14" ht="17.399999999999999" x14ac:dyDescent="0.45">
      <c r="B397" s="35"/>
      <c r="C397" s="19"/>
      <c r="D397" s="24"/>
      <c r="E397" s="27"/>
      <c r="F397" s="27"/>
      <c r="G397" s="24"/>
      <c r="I397" s="26"/>
      <c r="J397" s="22"/>
      <c r="K397" s="27"/>
      <c r="L397" s="27"/>
      <c r="M397" s="24"/>
      <c r="N397" s="24"/>
    </row>
    <row r="398" spans="2:14" ht="17.399999999999999" x14ac:dyDescent="0.45">
      <c r="B398" s="35"/>
      <c r="C398" s="19"/>
      <c r="D398" s="24"/>
      <c r="E398" s="24"/>
      <c r="F398" s="24"/>
      <c r="G398" s="24"/>
      <c r="I398" s="26"/>
      <c r="J398" s="22"/>
      <c r="K398" s="24"/>
      <c r="L398" s="24"/>
      <c r="M398" s="24"/>
      <c r="N398" s="24"/>
    </row>
    <row r="399" spans="2:14" ht="18" thickBot="1" x14ac:dyDescent="0.5">
      <c r="B399" s="35"/>
      <c r="C399" s="19"/>
      <c r="D399" s="24"/>
      <c r="E399" s="24"/>
      <c r="F399" s="24"/>
      <c r="G399" s="24"/>
      <c r="I399" s="28"/>
      <c r="J399" s="22"/>
      <c r="K399" s="29"/>
      <c r="L399" s="29"/>
      <c r="M399" s="29"/>
      <c r="N399" s="29"/>
    </row>
    <row r="400" spans="2:14" ht="21.6" thickBot="1" x14ac:dyDescent="0.55000000000000004">
      <c r="B400" s="35"/>
      <c r="C400" s="19"/>
      <c r="D400" s="24"/>
      <c r="E400" s="36"/>
      <c r="F400" s="36"/>
      <c r="G400" s="36"/>
      <c r="I400" s="15">
        <f>SUM(I388:I399)</f>
        <v>6</v>
      </c>
      <c r="J400" s="93" t="str">
        <f>IF(I400&gt;=6,"YA NO PUEDE SOLICITAR DIAS ADMINISTRATIVOS","PUEDE SOLICITAR DIAS ADMINISTRATIVOS")</f>
        <v>YA NO PUEDE SOLICITAR DIAS ADMINISTRATIVOS</v>
      </c>
      <c r="K400" s="94"/>
      <c r="L400" s="94"/>
      <c r="M400" s="94"/>
      <c r="N400" s="95"/>
    </row>
    <row r="401" spans="2:14" ht="21.6" thickBot="1" x14ac:dyDescent="0.55000000000000004">
      <c r="B401" s="35"/>
      <c r="C401" s="19"/>
      <c r="D401" s="24"/>
      <c r="E401" s="36"/>
      <c r="F401" s="36"/>
      <c r="G401" s="36"/>
      <c r="I401" s="17">
        <f>6-I400</f>
        <v>0</v>
      </c>
      <c r="J401" s="93" t="str">
        <f>IF(I400&gt;6,"EXISTE UN ERROR","OK")</f>
        <v>OK</v>
      </c>
      <c r="K401" s="94"/>
      <c r="L401" s="94"/>
      <c r="M401" s="94"/>
      <c r="N401" s="95"/>
    </row>
    <row r="402" spans="2:14" ht="18" thickBot="1" x14ac:dyDescent="0.5">
      <c r="B402" s="35"/>
      <c r="C402" s="19"/>
      <c r="D402" s="24"/>
      <c r="E402" s="36"/>
      <c r="F402" s="36"/>
      <c r="G402" s="36"/>
      <c r="I402" s="1"/>
    </row>
    <row r="403" spans="2:14" ht="19.8" thickBot="1" x14ac:dyDescent="0.5">
      <c r="B403" s="35"/>
      <c r="C403" s="19"/>
      <c r="D403" s="24"/>
      <c r="E403" s="36"/>
      <c r="F403" s="36"/>
      <c r="G403" s="36"/>
      <c r="I403" s="12" t="s">
        <v>3</v>
      </c>
      <c r="J403" s="13"/>
      <c r="K403" s="13" t="s">
        <v>5</v>
      </c>
      <c r="L403" s="13" t="s">
        <v>6</v>
      </c>
      <c r="M403" s="13" t="s">
        <v>7</v>
      </c>
      <c r="N403" s="14" t="s">
        <v>8</v>
      </c>
    </row>
    <row r="404" spans="2:14" ht="17.399999999999999" x14ac:dyDescent="0.45">
      <c r="B404" s="35"/>
      <c r="C404" s="19"/>
      <c r="D404" s="24"/>
      <c r="E404" s="36"/>
      <c r="F404" s="36"/>
      <c r="G404" s="36"/>
      <c r="I404" s="21"/>
      <c r="J404" s="30"/>
      <c r="K404" s="31"/>
      <c r="L404" s="31"/>
      <c r="M404" s="32"/>
      <c r="N404" s="32"/>
    </row>
    <row r="405" spans="2:14" ht="17.399999999999999" x14ac:dyDescent="0.45">
      <c r="B405" s="35"/>
      <c r="C405" s="19"/>
      <c r="D405" s="24"/>
      <c r="E405" s="36"/>
      <c r="F405" s="36"/>
      <c r="G405" s="36"/>
      <c r="I405" s="26"/>
      <c r="J405" s="30"/>
      <c r="K405" s="33"/>
      <c r="L405" s="33"/>
      <c r="M405" s="34"/>
      <c r="N405" s="34"/>
    </row>
    <row r="406" spans="2:14" ht="17.399999999999999" x14ac:dyDescent="0.45">
      <c r="B406" s="35"/>
      <c r="C406" s="19"/>
      <c r="D406" s="24"/>
      <c r="E406" s="36"/>
      <c r="F406" s="36"/>
      <c r="G406" s="36"/>
      <c r="I406" s="26"/>
      <c r="J406" s="30"/>
      <c r="K406" s="34"/>
      <c r="L406" s="34"/>
      <c r="M406" s="34"/>
      <c r="N406" s="34"/>
    </row>
    <row r="407" spans="2:14" ht="17.399999999999999" x14ac:dyDescent="0.45">
      <c r="B407" s="35"/>
      <c r="C407" s="19"/>
      <c r="D407" s="24"/>
      <c r="E407" s="36"/>
      <c r="F407" s="36"/>
      <c r="G407" s="36"/>
      <c r="I407" s="26"/>
      <c r="J407" s="30"/>
      <c r="K407" s="34"/>
      <c r="L407" s="34"/>
      <c r="M407" s="34"/>
      <c r="N407" s="34"/>
    </row>
    <row r="408" spans="2:14" ht="18" thickBot="1" x14ac:dyDescent="0.5">
      <c r="B408" s="35"/>
      <c r="C408" s="19"/>
      <c r="D408" s="24"/>
      <c r="E408" s="36"/>
      <c r="F408" s="36"/>
      <c r="G408" s="36"/>
      <c r="I408" s="26"/>
      <c r="J408" s="30"/>
      <c r="K408" s="34"/>
      <c r="L408" s="34"/>
      <c r="M408" s="34"/>
      <c r="N408" s="34"/>
    </row>
    <row r="409" spans="2:14" ht="21.6" thickBot="1" x14ac:dyDescent="0.55000000000000004">
      <c r="B409" s="35"/>
      <c r="C409" s="19"/>
      <c r="D409" s="24"/>
      <c r="E409" s="36"/>
      <c r="F409" s="36"/>
      <c r="G409" s="36"/>
      <c r="I409" s="15">
        <f>SUM(I404:I408)</f>
        <v>0</v>
      </c>
      <c r="J409" s="93" t="str">
        <f>IF(I409&gt;=5,"YA NO PUEDE SOLICITAR DIAS CAPACITACION","PUEDE SOLICITAR DIAS CAPACITACION")</f>
        <v>PUEDE SOLICITAR DIAS CAPACITACION</v>
      </c>
      <c r="K409" s="94"/>
      <c r="L409" s="94"/>
      <c r="M409" s="94"/>
      <c r="N409" s="95"/>
    </row>
    <row r="410" spans="2:14" ht="21.6" thickBot="1" x14ac:dyDescent="0.55000000000000004">
      <c r="B410" s="35"/>
      <c r="C410" s="19"/>
      <c r="D410" s="24"/>
      <c r="E410" s="36"/>
      <c r="F410" s="36"/>
      <c r="G410" s="36"/>
      <c r="I410" s="17">
        <f>5-I409</f>
        <v>5</v>
      </c>
      <c r="J410" s="93" t="str">
        <f>IF(I409&gt;5,"EXISTE UN ERROR","OK")</f>
        <v>OK</v>
      </c>
      <c r="K410" s="94"/>
      <c r="L410" s="94"/>
      <c r="M410" s="94"/>
      <c r="N410" s="95"/>
    </row>
    <row r="411" spans="2:14" ht="17.399999999999999" x14ac:dyDescent="0.45">
      <c r="B411" s="35"/>
      <c r="C411" s="19"/>
      <c r="D411" s="24"/>
      <c r="E411" s="36"/>
      <c r="F411" s="36"/>
      <c r="G411" s="36"/>
    </row>
    <row r="412" spans="2:14" ht="17.399999999999999" x14ac:dyDescent="0.45">
      <c r="B412" s="35"/>
      <c r="C412" s="19"/>
      <c r="D412" s="24"/>
      <c r="E412" s="36"/>
      <c r="F412" s="36"/>
      <c r="G412" s="36"/>
    </row>
    <row r="413" spans="2:14" ht="18" thickBot="1" x14ac:dyDescent="0.5">
      <c r="B413" s="35"/>
      <c r="C413" s="41"/>
      <c r="D413" s="42"/>
      <c r="E413" s="37"/>
      <c r="F413" s="37"/>
      <c r="G413" s="37"/>
    </row>
    <row r="414" spans="2:14" ht="21.6" thickBot="1" x14ac:dyDescent="0.55000000000000004">
      <c r="B414" s="85">
        <f>+E388-F388</f>
        <v>11</v>
      </c>
      <c r="C414" s="87" t="str">
        <f>IF(E388&lt;=F388,"YA NO TIENE FERIADOS","PUEDE SOLICITAR DIAS FERIADOS")</f>
        <v>PUEDE SOLICITAR DIAS FERIADOS</v>
      </c>
      <c r="D414" s="88"/>
      <c r="E414" s="88"/>
      <c r="F414" s="88"/>
      <c r="G414" s="89"/>
    </row>
    <row r="415" spans="2:14" ht="19.2" thickBot="1" x14ac:dyDescent="0.5">
      <c r="C415" s="90" t="str">
        <f>IF(F388&gt;E388,"EXISTE UN ERROR","OK")</f>
        <v>OK</v>
      </c>
      <c r="D415" s="91"/>
      <c r="E415" s="91"/>
      <c r="F415" s="91"/>
      <c r="G415" s="92"/>
    </row>
    <row r="417" spans="2:14" ht="19.2" thickBot="1" x14ac:dyDescent="0.5">
      <c r="B417" s="16" t="s">
        <v>46</v>
      </c>
      <c r="I417" s="16" t="s">
        <v>46</v>
      </c>
    </row>
    <row r="418" spans="2:14" ht="18.600000000000001" thickBot="1" x14ac:dyDescent="0.4">
      <c r="B418" s="5" t="s">
        <v>0</v>
      </c>
      <c r="C418" s="5" t="s">
        <v>1</v>
      </c>
      <c r="D418" s="5" t="s">
        <v>98</v>
      </c>
      <c r="E418" s="5" t="s">
        <v>12</v>
      </c>
      <c r="F418" s="6" t="s">
        <v>2</v>
      </c>
      <c r="G418" s="6" t="s">
        <v>7</v>
      </c>
      <c r="I418" s="2" t="s">
        <v>3</v>
      </c>
      <c r="J418" s="3" t="s">
        <v>4</v>
      </c>
      <c r="K418" s="3" t="s">
        <v>5</v>
      </c>
      <c r="L418" s="3" t="s">
        <v>6</v>
      </c>
      <c r="M418" s="3" t="s">
        <v>7</v>
      </c>
      <c r="N418" s="4" t="s">
        <v>8</v>
      </c>
    </row>
    <row r="419" spans="2:14" ht="17.399999999999999" x14ac:dyDescent="0.45">
      <c r="B419" s="9">
        <v>20</v>
      </c>
      <c r="C419" s="9">
        <v>11</v>
      </c>
      <c r="D419" s="9">
        <v>0</v>
      </c>
      <c r="E419" s="11">
        <f>+B419+C419+D419</f>
        <v>31</v>
      </c>
      <c r="F419" s="11">
        <f>SUM(B420:B444)+SUM(D420:D444)</f>
        <v>17</v>
      </c>
      <c r="G419" s="19"/>
      <c r="I419" s="21">
        <v>0.5</v>
      </c>
      <c r="J419" s="22" t="s">
        <v>10</v>
      </c>
      <c r="K419" s="31">
        <v>45681</v>
      </c>
      <c r="L419" s="31">
        <v>45681</v>
      </c>
      <c r="M419" s="70" t="s">
        <v>103</v>
      </c>
      <c r="N419" s="32"/>
    </row>
    <row r="420" spans="2:14" ht="17.399999999999999" x14ac:dyDescent="0.45">
      <c r="B420" s="35">
        <v>7</v>
      </c>
      <c r="C420" s="19"/>
      <c r="D420" s="24"/>
      <c r="E420" s="27">
        <v>45663</v>
      </c>
      <c r="F420" s="27">
        <v>45671</v>
      </c>
      <c r="G420" s="69" t="s">
        <v>105</v>
      </c>
      <c r="I420" s="26">
        <v>1</v>
      </c>
      <c r="J420" s="22"/>
      <c r="K420" s="33">
        <v>45726</v>
      </c>
      <c r="L420" s="33">
        <v>45726</v>
      </c>
      <c r="M420" s="69" t="s">
        <v>122</v>
      </c>
      <c r="N420" s="34"/>
    </row>
    <row r="421" spans="2:14" ht="17.399999999999999" x14ac:dyDescent="0.45">
      <c r="B421" s="35">
        <v>6</v>
      </c>
      <c r="C421" s="19"/>
      <c r="D421" s="24"/>
      <c r="E421" s="27">
        <v>45700</v>
      </c>
      <c r="F421" s="27">
        <v>45707</v>
      </c>
      <c r="G421" s="69" t="s">
        <v>118</v>
      </c>
      <c r="I421" s="26">
        <v>1</v>
      </c>
      <c r="J421" s="22"/>
      <c r="K421" s="33">
        <v>45729</v>
      </c>
      <c r="L421" s="33">
        <v>45729</v>
      </c>
      <c r="M421" s="69" t="s">
        <v>126</v>
      </c>
      <c r="N421" s="34"/>
    </row>
    <row r="422" spans="2:14" ht="17.399999999999999" x14ac:dyDescent="0.45">
      <c r="B422" s="35">
        <v>2</v>
      </c>
      <c r="C422" s="19"/>
      <c r="D422" s="24"/>
      <c r="E422" s="27">
        <v>45764</v>
      </c>
      <c r="F422" s="27">
        <v>45768</v>
      </c>
      <c r="G422" s="69" t="s">
        <v>138</v>
      </c>
      <c r="I422" s="26">
        <v>1</v>
      </c>
      <c r="J422" s="22"/>
      <c r="K422" s="33">
        <v>45751</v>
      </c>
      <c r="L422" s="33">
        <v>45751</v>
      </c>
      <c r="M422" s="71" t="s">
        <v>130</v>
      </c>
      <c r="N422" s="34"/>
    </row>
    <row r="423" spans="2:14" ht="17.399999999999999" x14ac:dyDescent="0.45">
      <c r="B423" s="35">
        <v>2</v>
      </c>
      <c r="C423" s="19"/>
      <c r="D423" s="24"/>
      <c r="E423" s="27">
        <v>45855</v>
      </c>
      <c r="F423" s="27">
        <v>45856</v>
      </c>
      <c r="G423" s="69" t="s">
        <v>160</v>
      </c>
      <c r="I423" s="26">
        <v>1</v>
      </c>
      <c r="J423" s="22"/>
      <c r="K423" s="33">
        <v>45786</v>
      </c>
      <c r="L423" s="33">
        <v>45786</v>
      </c>
      <c r="M423" s="69" t="s">
        <v>136</v>
      </c>
      <c r="N423" s="34"/>
    </row>
    <row r="424" spans="2:14" ht="17.399999999999999" x14ac:dyDescent="0.45">
      <c r="B424" s="35"/>
      <c r="C424" s="19"/>
      <c r="D424" s="24"/>
      <c r="E424" s="27"/>
      <c r="F424" s="27"/>
      <c r="G424" s="24"/>
      <c r="I424" s="26">
        <v>0.5</v>
      </c>
      <c r="J424" s="22" t="s">
        <v>10</v>
      </c>
      <c r="K424" s="33">
        <v>45905</v>
      </c>
      <c r="L424" s="33">
        <v>45905</v>
      </c>
      <c r="M424" s="70" t="s">
        <v>197</v>
      </c>
      <c r="N424" s="34"/>
    </row>
    <row r="425" spans="2:14" ht="17.399999999999999" x14ac:dyDescent="0.45">
      <c r="B425" s="35"/>
      <c r="C425" s="19"/>
      <c r="D425" s="24"/>
      <c r="E425" s="27"/>
      <c r="F425" s="27"/>
      <c r="G425" s="24"/>
      <c r="I425" s="26">
        <v>1</v>
      </c>
      <c r="J425" s="22"/>
      <c r="K425" s="33">
        <v>45912</v>
      </c>
      <c r="L425" s="33">
        <v>45912</v>
      </c>
      <c r="M425" s="70" t="s">
        <v>198</v>
      </c>
      <c r="N425" s="34"/>
    </row>
    <row r="426" spans="2:14" ht="17.399999999999999" x14ac:dyDescent="0.45">
      <c r="B426" s="35"/>
      <c r="C426" s="19"/>
      <c r="D426" s="24"/>
      <c r="E426" s="24"/>
      <c r="F426" s="24"/>
      <c r="G426" s="24"/>
      <c r="I426" s="26"/>
      <c r="J426" s="22"/>
      <c r="K426" s="34"/>
      <c r="L426" s="34"/>
      <c r="M426" s="34"/>
      <c r="N426" s="34"/>
    </row>
    <row r="427" spans="2:14" ht="17.399999999999999" x14ac:dyDescent="0.45">
      <c r="B427" s="35"/>
      <c r="C427" s="19"/>
      <c r="D427" s="24"/>
      <c r="E427" s="24"/>
      <c r="F427" s="24"/>
      <c r="G427" s="24"/>
      <c r="I427" s="26"/>
      <c r="J427" s="22"/>
      <c r="K427" s="34"/>
      <c r="L427" s="34"/>
      <c r="M427" s="34"/>
      <c r="N427" s="34"/>
    </row>
    <row r="428" spans="2:14" ht="17.399999999999999" x14ac:dyDescent="0.45">
      <c r="B428" s="35"/>
      <c r="C428" s="19"/>
      <c r="D428" s="24"/>
      <c r="E428" s="24"/>
      <c r="F428" s="24"/>
      <c r="G428" s="24"/>
      <c r="I428" s="26"/>
      <c r="J428" s="22"/>
      <c r="K428" s="34"/>
      <c r="L428" s="34"/>
      <c r="M428" s="34"/>
      <c r="N428" s="34"/>
    </row>
    <row r="429" spans="2:14" ht="17.399999999999999" x14ac:dyDescent="0.45">
      <c r="B429" s="35"/>
      <c r="C429" s="19"/>
      <c r="D429" s="24"/>
      <c r="E429" s="24"/>
      <c r="F429" s="24"/>
      <c r="G429" s="24"/>
      <c r="I429" s="26"/>
      <c r="J429" s="22"/>
      <c r="K429" s="34"/>
      <c r="L429" s="34"/>
      <c r="M429" s="34"/>
      <c r="N429" s="34"/>
    </row>
    <row r="430" spans="2:14" ht="18" thickBot="1" x14ac:dyDescent="0.5">
      <c r="B430" s="35"/>
      <c r="C430" s="19"/>
      <c r="D430" s="24"/>
      <c r="E430" s="24"/>
      <c r="F430" s="24"/>
      <c r="G430" s="24"/>
      <c r="I430" s="28"/>
      <c r="J430" s="22"/>
      <c r="K430" s="38"/>
      <c r="L430" s="38"/>
      <c r="M430" s="38"/>
      <c r="N430" s="38"/>
    </row>
    <row r="431" spans="2:14" ht="21.6" thickBot="1" x14ac:dyDescent="0.55000000000000004">
      <c r="B431" s="35"/>
      <c r="C431" s="19"/>
      <c r="D431" s="24"/>
      <c r="E431" s="36"/>
      <c r="F431" s="36"/>
      <c r="G431" s="36"/>
      <c r="I431" s="15">
        <f>SUM(I419:I430)</f>
        <v>6</v>
      </c>
      <c r="J431" s="93" t="str">
        <f>IF(I431&gt;=6,"YA NO PUEDE SOLICITAR DIAS ADMINISTRATIVOS","PUEDE SOLICITAR DIAS ADMINISTRATIVOS")</f>
        <v>YA NO PUEDE SOLICITAR DIAS ADMINISTRATIVOS</v>
      </c>
      <c r="K431" s="94"/>
      <c r="L431" s="94"/>
      <c r="M431" s="94"/>
      <c r="N431" s="95"/>
    </row>
    <row r="432" spans="2:14" ht="21.6" thickBot="1" x14ac:dyDescent="0.55000000000000004">
      <c r="B432" s="35"/>
      <c r="C432" s="19"/>
      <c r="D432" s="24"/>
      <c r="E432" s="36"/>
      <c r="F432" s="36"/>
      <c r="G432" s="36"/>
      <c r="I432" s="17">
        <f>6-I431</f>
        <v>0</v>
      </c>
      <c r="J432" s="93" t="str">
        <f>IF(I431&gt;6,"EXISTE UN ERROR","OK")</f>
        <v>OK</v>
      </c>
      <c r="K432" s="94"/>
      <c r="L432" s="94"/>
      <c r="M432" s="94"/>
      <c r="N432" s="95"/>
    </row>
    <row r="433" spans="2:14" ht="18" thickBot="1" x14ac:dyDescent="0.5">
      <c r="B433" s="35"/>
      <c r="C433" s="19"/>
      <c r="D433" s="24"/>
      <c r="E433" s="36"/>
      <c r="F433" s="36"/>
      <c r="G433" s="36"/>
      <c r="I433" s="1"/>
    </row>
    <row r="434" spans="2:14" ht="19.8" thickBot="1" x14ac:dyDescent="0.5">
      <c r="B434" s="35"/>
      <c r="C434" s="19"/>
      <c r="D434" s="24"/>
      <c r="E434" s="36"/>
      <c r="F434" s="36"/>
      <c r="G434" s="36"/>
      <c r="I434" s="12" t="s">
        <v>3</v>
      </c>
      <c r="J434" s="13"/>
      <c r="K434" s="13" t="s">
        <v>5</v>
      </c>
      <c r="L434" s="13" t="s">
        <v>6</v>
      </c>
      <c r="M434" s="13" t="s">
        <v>7</v>
      </c>
      <c r="N434" s="14" t="s">
        <v>8</v>
      </c>
    </row>
    <row r="435" spans="2:14" ht="17.399999999999999" x14ac:dyDescent="0.45">
      <c r="B435" s="35"/>
      <c r="C435" s="19"/>
      <c r="D435" s="24"/>
      <c r="E435" s="36"/>
      <c r="F435" s="36"/>
      <c r="G435" s="36"/>
      <c r="I435" s="21">
        <v>1</v>
      </c>
      <c r="J435" s="30"/>
      <c r="K435" s="23">
        <v>45973</v>
      </c>
      <c r="L435" s="23">
        <v>45973</v>
      </c>
      <c r="M435" s="25"/>
      <c r="N435" s="25"/>
    </row>
    <row r="436" spans="2:14" ht="17.399999999999999" x14ac:dyDescent="0.45">
      <c r="B436" s="35"/>
      <c r="C436" s="19"/>
      <c r="D436" s="24"/>
      <c r="E436" s="36"/>
      <c r="F436" s="36"/>
      <c r="G436" s="36"/>
      <c r="I436" s="26"/>
      <c r="J436" s="30"/>
      <c r="K436" s="24"/>
      <c r="L436" s="24"/>
      <c r="M436" s="24"/>
      <c r="N436" s="24"/>
    </row>
    <row r="437" spans="2:14" ht="17.399999999999999" x14ac:dyDescent="0.45">
      <c r="B437" s="35"/>
      <c r="C437" s="19"/>
      <c r="D437" s="24"/>
      <c r="E437" s="36"/>
      <c r="F437" s="36"/>
      <c r="G437" s="36"/>
      <c r="I437" s="26"/>
      <c r="J437" s="30"/>
      <c r="K437" s="24"/>
      <c r="L437" s="24"/>
      <c r="M437" s="24"/>
      <c r="N437" s="24"/>
    </row>
    <row r="438" spans="2:14" ht="17.399999999999999" x14ac:dyDescent="0.45">
      <c r="B438" s="35"/>
      <c r="C438" s="19"/>
      <c r="D438" s="24"/>
      <c r="E438" s="36"/>
      <c r="F438" s="36"/>
      <c r="G438" s="36"/>
      <c r="I438" s="26"/>
      <c r="J438" s="30"/>
      <c r="K438" s="24"/>
      <c r="L438" s="24"/>
      <c r="M438" s="24"/>
      <c r="N438" s="24"/>
    </row>
    <row r="439" spans="2:14" ht="18" thickBot="1" x14ac:dyDescent="0.5">
      <c r="B439" s="35"/>
      <c r="C439" s="19"/>
      <c r="D439" s="24"/>
      <c r="E439" s="36"/>
      <c r="F439" s="36"/>
      <c r="G439" s="36"/>
      <c r="I439" s="26"/>
      <c r="J439" s="30"/>
      <c r="K439" s="24"/>
      <c r="L439" s="24"/>
      <c r="M439" s="24"/>
      <c r="N439" s="24"/>
    </row>
    <row r="440" spans="2:14" ht="21.6" thickBot="1" x14ac:dyDescent="0.55000000000000004">
      <c r="B440" s="35"/>
      <c r="C440" s="19"/>
      <c r="D440" s="24"/>
      <c r="E440" s="36"/>
      <c r="F440" s="36"/>
      <c r="G440" s="36"/>
      <c r="I440" s="15">
        <f>SUM(I435:I439)</f>
        <v>1</v>
      </c>
      <c r="J440" s="93" t="str">
        <f>IF(I440&gt;=5,"YA NO PUEDE SOLICITAR DIAS CAPACITACION","PUEDE SOLICITAR DIAS CAPACITACION")</f>
        <v>PUEDE SOLICITAR DIAS CAPACITACION</v>
      </c>
      <c r="K440" s="94"/>
      <c r="L440" s="94"/>
      <c r="M440" s="94"/>
      <c r="N440" s="95"/>
    </row>
    <row r="441" spans="2:14" ht="21.6" thickBot="1" x14ac:dyDescent="0.55000000000000004">
      <c r="B441" s="35"/>
      <c r="C441" s="19"/>
      <c r="D441" s="24"/>
      <c r="E441" s="36"/>
      <c r="F441" s="36"/>
      <c r="G441" s="36"/>
      <c r="I441" s="17">
        <f>5-I440</f>
        <v>4</v>
      </c>
      <c r="J441" s="93" t="str">
        <f>IF(I440&gt;5,"EXISTE UN ERROR","OK")</f>
        <v>OK</v>
      </c>
      <c r="K441" s="94"/>
      <c r="L441" s="94"/>
      <c r="M441" s="94"/>
      <c r="N441" s="95"/>
    </row>
    <row r="442" spans="2:14" ht="17.399999999999999" x14ac:dyDescent="0.45">
      <c r="B442" s="35"/>
      <c r="C442" s="19"/>
      <c r="D442" s="24"/>
      <c r="E442" s="36"/>
      <c r="F442" s="36"/>
      <c r="G442" s="36"/>
    </row>
    <row r="443" spans="2:14" ht="17.399999999999999" x14ac:dyDescent="0.45">
      <c r="B443" s="35"/>
      <c r="C443" s="19"/>
      <c r="D443" s="24"/>
      <c r="E443" s="36"/>
      <c r="F443" s="36"/>
      <c r="G443" s="36"/>
    </row>
    <row r="444" spans="2:14" ht="18" thickBot="1" x14ac:dyDescent="0.5">
      <c r="B444" s="35"/>
      <c r="C444" s="39"/>
      <c r="D444" s="40"/>
      <c r="E444" s="37"/>
      <c r="F444" s="37"/>
      <c r="G444" s="37"/>
    </row>
    <row r="445" spans="2:14" ht="21.6" thickBot="1" x14ac:dyDescent="0.55000000000000004">
      <c r="B445" s="85">
        <f>+E419-F419</f>
        <v>14</v>
      </c>
      <c r="C445" s="87" t="str">
        <f>IF(E419&lt;=F419,"YA NO TIENE FERIADOS","PUEDE SOLICITAR DIAS FERIADOS")</f>
        <v>PUEDE SOLICITAR DIAS FERIADOS</v>
      </c>
      <c r="D445" s="88"/>
      <c r="E445" s="88"/>
      <c r="F445" s="88"/>
      <c r="G445" s="89"/>
    </row>
    <row r="446" spans="2:14" ht="19.2" thickBot="1" x14ac:dyDescent="0.5">
      <c r="C446" s="90" t="str">
        <f>IF(F419&gt;E419,"EXISTE UN ERROR","OK")</f>
        <v>OK</v>
      </c>
      <c r="D446" s="91"/>
      <c r="E446" s="91"/>
      <c r="F446" s="91"/>
      <c r="G446" s="92"/>
    </row>
    <row r="448" spans="2:14" ht="19.2" thickBot="1" x14ac:dyDescent="0.5">
      <c r="B448" s="16" t="s">
        <v>47</v>
      </c>
      <c r="I448" s="16" t="s">
        <v>47</v>
      </c>
    </row>
    <row r="449" spans="2:14" ht="18.600000000000001" thickBot="1" x14ac:dyDescent="0.4">
      <c r="B449" s="5" t="s">
        <v>0</v>
      </c>
      <c r="C449" s="5" t="s">
        <v>1</v>
      </c>
      <c r="D449" s="5" t="s">
        <v>98</v>
      </c>
      <c r="E449" s="5" t="s">
        <v>12</v>
      </c>
      <c r="F449" s="6" t="s">
        <v>2</v>
      </c>
      <c r="G449" s="6" t="s">
        <v>7</v>
      </c>
      <c r="I449" s="2" t="s">
        <v>3</v>
      </c>
      <c r="J449" s="3" t="s">
        <v>4</v>
      </c>
      <c r="K449" s="3" t="s">
        <v>5</v>
      </c>
      <c r="L449" s="3" t="s">
        <v>6</v>
      </c>
      <c r="M449" s="3" t="s">
        <v>7</v>
      </c>
      <c r="N449" s="4" t="s">
        <v>8</v>
      </c>
    </row>
    <row r="450" spans="2:14" ht="17.399999999999999" x14ac:dyDescent="0.45">
      <c r="B450" s="9">
        <v>15</v>
      </c>
      <c r="C450" s="9">
        <v>15</v>
      </c>
      <c r="D450" s="9">
        <v>3</v>
      </c>
      <c r="E450" s="11">
        <f>+B450+C450+D450</f>
        <v>33</v>
      </c>
      <c r="F450" s="11">
        <f>SUM(B451:B475)+SUM(D451:D475)</f>
        <v>30</v>
      </c>
      <c r="G450" s="19"/>
      <c r="I450" s="21">
        <v>1</v>
      </c>
      <c r="J450" s="22"/>
      <c r="K450" s="31">
        <v>45987</v>
      </c>
      <c r="L450" s="31">
        <v>45987</v>
      </c>
      <c r="M450" s="34"/>
      <c r="N450" s="32"/>
    </row>
    <row r="451" spans="2:14" ht="17.399999999999999" x14ac:dyDescent="0.45">
      <c r="B451" s="35">
        <v>10</v>
      </c>
      <c r="C451" s="19"/>
      <c r="D451" s="24"/>
      <c r="E451" s="27">
        <v>45705</v>
      </c>
      <c r="F451" s="27">
        <v>45716</v>
      </c>
      <c r="G451" s="69" t="s">
        <v>118</v>
      </c>
      <c r="I451" s="26"/>
      <c r="J451" s="22"/>
      <c r="K451" s="33"/>
      <c r="L451" s="33"/>
      <c r="M451" s="24"/>
      <c r="N451" s="34"/>
    </row>
    <row r="452" spans="2:14" ht="17.399999999999999" x14ac:dyDescent="0.45">
      <c r="B452" s="35">
        <v>5</v>
      </c>
      <c r="C452" s="19"/>
      <c r="D452" s="24"/>
      <c r="E452" s="27">
        <v>45877</v>
      </c>
      <c r="F452" s="27">
        <v>45883</v>
      </c>
      <c r="G452" s="69" t="s">
        <v>165</v>
      </c>
      <c r="I452" s="26"/>
      <c r="J452" s="22"/>
      <c r="K452" s="34"/>
      <c r="L452" s="34"/>
      <c r="M452" s="34"/>
      <c r="N452" s="34"/>
    </row>
    <row r="453" spans="2:14" ht="17.399999999999999" x14ac:dyDescent="0.45">
      <c r="B453" s="35">
        <v>2</v>
      </c>
      <c r="C453" s="19"/>
      <c r="D453" s="24"/>
      <c r="E453" s="78">
        <v>45855</v>
      </c>
      <c r="F453" s="27">
        <v>45856</v>
      </c>
      <c r="G453" s="69" t="s">
        <v>160</v>
      </c>
      <c r="I453" s="26"/>
      <c r="J453" s="22"/>
      <c r="K453" s="34"/>
      <c r="L453" s="34"/>
      <c r="M453" s="34"/>
      <c r="N453" s="34"/>
    </row>
    <row r="454" spans="2:14" ht="17.399999999999999" x14ac:dyDescent="0.45">
      <c r="B454" s="35">
        <v>10</v>
      </c>
      <c r="C454" s="19"/>
      <c r="D454" s="24"/>
      <c r="E454" s="27">
        <v>45922</v>
      </c>
      <c r="F454" s="27">
        <v>45933</v>
      </c>
      <c r="G454" s="69" t="s">
        <v>202</v>
      </c>
      <c r="I454" s="26"/>
      <c r="J454" s="22"/>
      <c r="K454" s="34"/>
      <c r="L454" s="34"/>
      <c r="M454" s="34"/>
      <c r="N454" s="34"/>
    </row>
    <row r="455" spans="2:14" ht="17.399999999999999" x14ac:dyDescent="0.45">
      <c r="B455" s="35"/>
      <c r="C455" s="19"/>
      <c r="D455" s="24"/>
      <c r="E455" s="24"/>
      <c r="F455" s="24"/>
      <c r="G455" s="24"/>
      <c r="I455" s="26"/>
      <c r="J455" s="22"/>
      <c r="K455" s="34"/>
      <c r="L455" s="34"/>
      <c r="M455" s="34"/>
      <c r="N455" s="34"/>
    </row>
    <row r="456" spans="2:14" ht="17.399999999999999" x14ac:dyDescent="0.45">
      <c r="B456" s="35"/>
      <c r="C456" s="19"/>
      <c r="D456" s="24"/>
      <c r="E456" s="24"/>
      <c r="F456" s="24"/>
      <c r="G456" s="24"/>
      <c r="I456" s="26"/>
      <c r="J456" s="22"/>
      <c r="K456" s="34"/>
      <c r="L456" s="34"/>
      <c r="M456" s="34"/>
      <c r="N456" s="34"/>
    </row>
    <row r="457" spans="2:14" ht="17.399999999999999" x14ac:dyDescent="0.45">
      <c r="B457" s="35"/>
      <c r="C457" s="19"/>
      <c r="D457" s="24"/>
      <c r="E457" s="24"/>
      <c r="F457" s="24"/>
      <c r="G457" s="24"/>
      <c r="I457" s="26"/>
      <c r="J457" s="22"/>
      <c r="K457" s="34"/>
      <c r="L457" s="34"/>
      <c r="M457" s="34"/>
      <c r="N457" s="34"/>
    </row>
    <row r="458" spans="2:14" ht="17.399999999999999" x14ac:dyDescent="0.45">
      <c r="B458" s="35"/>
      <c r="C458" s="19"/>
      <c r="D458" s="24"/>
      <c r="E458" s="24"/>
      <c r="F458" s="24"/>
      <c r="G458" s="24"/>
      <c r="I458" s="26"/>
      <c r="J458" s="22"/>
      <c r="K458" s="34"/>
      <c r="L458" s="34"/>
      <c r="M458" s="34"/>
      <c r="N458" s="34"/>
    </row>
    <row r="459" spans="2:14" ht="17.399999999999999" x14ac:dyDescent="0.45">
      <c r="B459" s="35"/>
      <c r="C459" s="19"/>
      <c r="D459" s="24"/>
      <c r="E459" s="24"/>
      <c r="F459" s="24"/>
      <c r="G459" s="24"/>
      <c r="I459" s="26"/>
      <c r="J459" s="22"/>
      <c r="K459" s="34"/>
      <c r="L459" s="34"/>
      <c r="M459" s="34"/>
      <c r="N459" s="34"/>
    </row>
    <row r="460" spans="2:14" ht="17.399999999999999" x14ac:dyDescent="0.45">
      <c r="B460" s="35"/>
      <c r="C460" s="19"/>
      <c r="D460" s="24"/>
      <c r="E460" s="24"/>
      <c r="F460" s="24"/>
      <c r="G460" s="24"/>
      <c r="I460" s="26"/>
      <c r="J460" s="22"/>
      <c r="K460" s="34"/>
      <c r="L460" s="34"/>
      <c r="M460" s="34"/>
      <c r="N460" s="34"/>
    </row>
    <row r="461" spans="2:14" ht="18" thickBot="1" x14ac:dyDescent="0.5">
      <c r="B461" s="35"/>
      <c r="C461" s="19"/>
      <c r="D461" s="24"/>
      <c r="E461" s="24"/>
      <c r="F461" s="24"/>
      <c r="G461" s="24"/>
      <c r="I461" s="28"/>
      <c r="J461" s="22"/>
      <c r="K461" s="38"/>
      <c r="L461" s="38"/>
      <c r="M461" s="38"/>
      <c r="N461" s="38"/>
    </row>
    <row r="462" spans="2:14" ht="21.6" thickBot="1" x14ac:dyDescent="0.55000000000000004">
      <c r="B462" s="35"/>
      <c r="C462" s="19"/>
      <c r="D462" s="24"/>
      <c r="E462" s="36"/>
      <c r="F462" s="36"/>
      <c r="G462" s="36"/>
      <c r="I462" s="15">
        <f>SUM(I450:I461)</f>
        <v>1</v>
      </c>
      <c r="J462" s="93" t="str">
        <f>IF(I462&gt;=6,"YA NO PUEDE SOLICITAR DIAS ADMINISTRATIVOS","PUEDE SOLICITAR DIAS ADMINISTRATIVOS")</f>
        <v>PUEDE SOLICITAR DIAS ADMINISTRATIVOS</v>
      </c>
      <c r="K462" s="94"/>
      <c r="L462" s="94"/>
      <c r="M462" s="94"/>
      <c r="N462" s="95"/>
    </row>
    <row r="463" spans="2:14" ht="21.6" thickBot="1" x14ac:dyDescent="0.55000000000000004">
      <c r="B463" s="35"/>
      <c r="C463" s="19"/>
      <c r="D463" s="24"/>
      <c r="E463" s="36"/>
      <c r="F463" s="36"/>
      <c r="G463" s="36"/>
      <c r="I463" s="17">
        <f>6-I462</f>
        <v>5</v>
      </c>
      <c r="J463" s="93" t="str">
        <f>IF(I462&gt;6,"EXISTE UN ERROR","OK")</f>
        <v>OK</v>
      </c>
      <c r="K463" s="94"/>
      <c r="L463" s="94"/>
      <c r="M463" s="94"/>
      <c r="N463" s="95"/>
    </row>
    <row r="464" spans="2:14" ht="18" thickBot="1" x14ac:dyDescent="0.5">
      <c r="B464" s="35"/>
      <c r="C464" s="19"/>
      <c r="D464" s="24"/>
      <c r="E464" s="36"/>
      <c r="F464" s="36"/>
      <c r="G464" s="36"/>
      <c r="I464" s="1"/>
    </row>
    <row r="465" spans="2:14" ht="19.8" thickBot="1" x14ac:dyDescent="0.5">
      <c r="B465" s="35"/>
      <c r="C465" s="19"/>
      <c r="D465" s="24"/>
      <c r="E465" s="36"/>
      <c r="F465" s="36"/>
      <c r="G465" s="36"/>
      <c r="I465" s="12" t="s">
        <v>3</v>
      </c>
      <c r="J465" s="13"/>
      <c r="K465" s="13" t="s">
        <v>5</v>
      </c>
      <c r="L465" s="13" t="s">
        <v>6</v>
      </c>
      <c r="M465" s="13" t="s">
        <v>7</v>
      </c>
      <c r="N465" s="14" t="s">
        <v>8</v>
      </c>
    </row>
    <row r="466" spans="2:14" ht="17.399999999999999" x14ac:dyDescent="0.45">
      <c r="B466" s="35"/>
      <c r="C466" s="19"/>
      <c r="D466" s="24"/>
      <c r="E466" s="36"/>
      <c r="F466" s="36"/>
      <c r="G466" s="36"/>
      <c r="I466" s="21"/>
      <c r="J466" s="30"/>
      <c r="K466" s="30"/>
      <c r="L466" s="30"/>
      <c r="M466" s="30"/>
      <c r="N466" s="30"/>
    </row>
    <row r="467" spans="2:14" ht="17.399999999999999" x14ac:dyDescent="0.45">
      <c r="B467" s="35"/>
      <c r="C467" s="19"/>
      <c r="D467" s="24"/>
      <c r="E467" s="36"/>
      <c r="F467" s="36"/>
      <c r="G467" s="36"/>
      <c r="I467" s="26"/>
      <c r="J467" s="30"/>
      <c r="K467" s="36"/>
      <c r="L467" s="36"/>
      <c r="M467" s="36"/>
      <c r="N467" s="36"/>
    </row>
    <row r="468" spans="2:14" ht="17.399999999999999" x14ac:dyDescent="0.45">
      <c r="B468" s="35"/>
      <c r="C468" s="19"/>
      <c r="D468" s="24"/>
      <c r="E468" s="36"/>
      <c r="F468" s="36"/>
      <c r="G468" s="36"/>
      <c r="I468" s="26"/>
      <c r="J468" s="30"/>
      <c r="K468" s="36"/>
      <c r="L468" s="36"/>
      <c r="M468" s="36"/>
      <c r="N468" s="36"/>
    </row>
    <row r="469" spans="2:14" ht="17.399999999999999" x14ac:dyDescent="0.45">
      <c r="B469" s="35"/>
      <c r="C469" s="19"/>
      <c r="D469" s="24"/>
      <c r="E469" s="36"/>
      <c r="F469" s="36"/>
      <c r="G469" s="36"/>
      <c r="I469" s="26"/>
      <c r="J469" s="30"/>
      <c r="K469" s="36"/>
      <c r="L469" s="36"/>
      <c r="M469" s="36"/>
      <c r="N469" s="36"/>
    </row>
    <row r="470" spans="2:14" ht="18" thickBot="1" x14ac:dyDescent="0.5">
      <c r="B470" s="35"/>
      <c r="C470" s="19"/>
      <c r="D470" s="24"/>
      <c r="E470" s="36"/>
      <c r="F470" s="36"/>
      <c r="G470" s="36"/>
      <c r="I470" s="26"/>
      <c r="J470" s="30"/>
      <c r="K470" s="36"/>
      <c r="L470" s="36"/>
      <c r="M470" s="36"/>
      <c r="N470" s="36"/>
    </row>
    <row r="471" spans="2:14" ht="21.6" thickBot="1" x14ac:dyDescent="0.55000000000000004">
      <c r="B471" s="35"/>
      <c r="C471" s="19"/>
      <c r="D471" s="24"/>
      <c r="E471" s="36"/>
      <c r="F471" s="36"/>
      <c r="G471" s="36"/>
      <c r="I471" s="15">
        <f>SUM(I466:I470)</f>
        <v>0</v>
      </c>
      <c r="J471" s="93" t="str">
        <f>IF(I471&gt;=5,"YA NO PUEDE SOLICITAR DIAS CAPACITACION","PUEDE SOLICITAR DIAS CAPACITACION")</f>
        <v>PUEDE SOLICITAR DIAS CAPACITACION</v>
      </c>
      <c r="K471" s="94"/>
      <c r="L471" s="94"/>
      <c r="M471" s="94"/>
      <c r="N471" s="95"/>
    </row>
    <row r="472" spans="2:14" ht="21.6" thickBot="1" x14ac:dyDescent="0.55000000000000004">
      <c r="B472" s="35"/>
      <c r="C472" s="19"/>
      <c r="D472" s="24"/>
      <c r="E472" s="36"/>
      <c r="F472" s="36"/>
      <c r="G472" s="36"/>
      <c r="I472" s="17">
        <f>5-I471</f>
        <v>5</v>
      </c>
      <c r="J472" s="93" t="str">
        <f>IF(I471&gt;5,"EXISTE UN ERROR","OK")</f>
        <v>OK</v>
      </c>
      <c r="K472" s="94"/>
      <c r="L472" s="94"/>
      <c r="M472" s="94"/>
      <c r="N472" s="95"/>
    </row>
    <row r="473" spans="2:14" ht="17.399999999999999" x14ac:dyDescent="0.45">
      <c r="B473" s="35"/>
      <c r="C473" s="19"/>
      <c r="D473" s="24"/>
      <c r="E473" s="36"/>
      <c r="F473" s="36"/>
      <c r="G473" s="36"/>
    </row>
    <row r="474" spans="2:14" ht="17.399999999999999" x14ac:dyDescent="0.45">
      <c r="B474" s="35"/>
      <c r="C474" s="19"/>
      <c r="D474" s="24"/>
      <c r="E474" s="36"/>
      <c r="F474" s="36"/>
      <c r="G474" s="36"/>
    </row>
    <row r="475" spans="2:14" ht="18" thickBot="1" x14ac:dyDescent="0.5">
      <c r="B475" s="86">
        <v>3</v>
      </c>
      <c r="C475" s="45"/>
      <c r="D475" s="46"/>
      <c r="E475" s="37"/>
      <c r="F475" s="37"/>
      <c r="G475" s="37"/>
    </row>
    <row r="476" spans="2:14" ht="21.6" thickBot="1" x14ac:dyDescent="0.55000000000000004">
      <c r="B476" s="8">
        <f>+E450-F450</f>
        <v>3</v>
      </c>
      <c r="C476" s="87" t="str">
        <f>IF(E450&lt;=F450,"YA NO TIENE FERIADOS","PUEDE SOLICITAR DIAS FERIADOS")</f>
        <v>PUEDE SOLICITAR DIAS FERIADOS</v>
      </c>
      <c r="D476" s="88"/>
      <c r="E476" s="88"/>
      <c r="F476" s="88"/>
      <c r="G476" s="89"/>
    </row>
    <row r="477" spans="2:14" ht="19.2" thickBot="1" x14ac:dyDescent="0.5">
      <c r="C477" s="90" t="str">
        <f>IF(F450&gt;E450,"EXISTE UN ERROR","OK")</f>
        <v>OK</v>
      </c>
      <c r="D477" s="91"/>
      <c r="E477" s="91"/>
      <c r="F477" s="91"/>
      <c r="G477" s="92"/>
    </row>
    <row r="479" spans="2:14" ht="19.2" thickBot="1" x14ac:dyDescent="0.5">
      <c r="B479" s="16" t="s">
        <v>93</v>
      </c>
      <c r="I479" s="16" t="str">
        <f>+B479</f>
        <v>MUÑOZ REYES MAURICIO ESTEBAN</v>
      </c>
    </row>
    <row r="480" spans="2:14" ht="18.600000000000001" thickBot="1" x14ac:dyDescent="0.4">
      <c r="B480" s="5" t="s">
        <v>0</v>
      </c>
      <c r="C480" s="5" t="s">
        <v>1</v>
      </c>
      <c r="D480" s="5" t="s">
        <v>98</v>
      </c>
      <c r="E480" s="5" t="s">
        <v>12</v>
      </c>
      <c r="F480" s="6" t="s">
        <v>2</v>
      </c>
      <c r="G480" s="6" t="s">
        <v>7</v>
      </c>
      <c r="I480" s="2" t="s">
        <v>3</v>
      </c>
      <c r="J480" s="3" t="s">
        <v>4</v>
      </c>
      <c r="K480" s="3" t="s">
        <v>5</v>
      </c>
      <c r="L480" s="3" t="s">
        <v>6</v>
      </c>
      <c r="M480" s="3" t="s">
        <v>7</v>
      </c>
      <c r="N480" s="4" t="s">
        <v>8</v>
      </c>
    </row>
    <row r="481" spans="2:14" ht="17.399999999999999" x14ac:dyDescent="0.45">
      <c r="B481" s="9">
        <v>15</v>
      </c>
      <c r="C481" s="9">
        <v>0</v>
      </c>
      <c r="D481" s="9">
        <v>0</v>
      </c>
      <c r="E481" s="11">
        <f>+B481+C481+D481</f>
        <v>15</v>
      </c>
      <c r="F481" s="11">
        <f>SUM(B482:B506)+SUM(D482:D506)</f>
        <v>15</v>
      </c>
      <c r="G481" s="19"/>
      <c r="I481" s="21">
        <v>2</v>
      </c>
      <c r="J481" s="22"/>
      <c r="K481" s="31">
        <v>45659</v>
      </c>
      <c r="L481" s="31">
        <v>45660</v>
      </c>
      <c r="M481" s="71" t="s">
        <v>107</v>
      </c>
      <c r="N481" s="32"/>
    </row>
    <row r="482" spans="2:14" ht="17.399999999999999" x14ac:dyDescent="0.45">
      <c r="B482" s="35">
        <v>15</v>
      </c>
      <c r="C482" s="19"/>
      <c r="D482" s="24"/>
      <c r="E482" s="27">
        <v>46001</v>
      </c>
      <c r="F482" s="27">
        <v>46022</v>
      </c>
      <c r="G482" s="24"/>
      <c r="I482" s="26">
        <v>0.5</v>
      </c>
      <c r="J482" s="22" t="s">
        <v>9</v>
      </c>
      <c r="K482" s="33">
        <v>45721</v>
      </c>
      <c r="L482" s="33">
        <v>45721</v>
      </c>
      <c r="M482" s="69" t="s">
        <v>122</v>
      </c>
      <c r="N482" s="34"/>
    </row>
    <row r="483" spans="2:14" ht="17.399999999999999" x14ac:dyDescent="0.45">
      <c r="B483" s="35"/>
      <c r="C483" s="19"/>
      <c r="D483" s="24"/>
      <c r="E483" s="27"/>
      <c r="F483" s="27"/>
      <c r="G483" s="24"/>
      <c r="I483" s="26">
        <v>0.5</v>
      </c>
      <c r="J483" s="22" t="s">
        <v>9</v>
      </c>
      <c r="K483" s="33">
        <v>45734</v>
      </c>
      <c r="L483" s="33">
        <v>45734</v>
      </c>
      <c r="M483" s="70" t="s">
        <v>123</v>
      </c>
      <c r="N483" s="34"/>
    </row>
    <row r="484" spans="2:14" ht="17.399999999999999" x14ac:dyDescent="0.45">
      <c r="B484" s="35"/>
      <c r="C484" s="19"/>
      <c r="D484" s="24"/>
      <c r="E484" s="48"/>
      <c r="F484" s="24"/>
      <c r="G484" s="24"/>
      <c r="I484" s="26">
        <v>1</v>
      </c>
      <c r="J484" s="22"/>
      <c r="K484" s="33">
        <v>45870</v>
      </c>
      <c r="L484" s="33">
        <v>45870</v>
      </c>
      <c r="M484" s="69" t="s">
        <v>168</v>
      </c>
      <c r="N484" s="34"/>
    </row>
    <row r="485" spans="2:14" ht="17.399999999999999" x14ac:dyDescent="0.45">
      <c r="B485" s="35"/>
      <c r="C485" s="19"/>
      <c r="D485" s="24"/>
      <c r="E485" s="24"/>
      <c r="F485" s="24"/>
      <c r="G485" s="24"/>
      <c r="I485" s="26">
        <v>0.5</v>
      </c>
      <c r="J485" s="22" t="s">
        <v>9</v>
      </c>
      <c r="K485" s="33">
        <v>45975</v>
      </c>
      <c r="L485" s="33">
        <v>45975</v>
      </c>
      <c r="M485" s="34"/>
      <c r="N485" s="34"/>
    </row>
    <row r="486" spans="2:14" ht="17.399999999999999" x14ac:dyDescent="0.45">
      <c r="B486" s="35"/>
      <c r="C486" s="19"/>
      <c r="D486" s="24"/>
      <c r="E486" s="24"/>
      <c r="F486" s="24"/>
      <c r="G486" s="24"/>
      <c r="I486" s="26">
        <v>0.5</v>
      </c>
      <c r="J486" s="22" t="s">
        <v>9</v>
      </c>
      <c r="K486" s="33">
        <v>45979</v>
      </c>
      <c r="L486" s="33">
        <v>45979</v>
      </c>
      <c r="M486" s="34"/>
      <c r="N486" s="34"/>
    </row>
    <row r="487" spans="2:14" ht="17.399999999999999" x14ac:dyDescent="0.45">
      <c r="B487" s="35"/>
      <c r="C487" s="19"/>
      <c r="D487" s="24"/>
      <c r="E487" s="24"/>
      <c r="F487" s="24"/>
      <c r="G487" s="24"/>
      <c r="I487" s="26">
        <v>0.5</v>
      </c>
      <c r="J487" s="22" t="s">
        <v>9</v>
      </c>
      <c r="K487" s="33">
        <v>45982</v>
      </c>
      <c r="L487" s="33">
        <v>45982</v>
      </c>
      <c r="M487" s="34"/>
      <c r="N487" s="34"/>
    </row>
    <row r="488" spans="2:14" ht="17.399999999999999" x14ac:dyDescent="0.45">
      <c r="B488" s="35"/>
      <c r="C488" s="19"/>
      <c r="D488" s="24"/>
      <c r="E488" s="24"/>
      <c r="F488" s="24"/>
      <c r="G488" s="24"/>
      <c r="I488" s="26">
        <v>0.5</v>
      </c>
      <c r="J488" s="22" t="s">
        <v>9</v>
      </c>
      <c r="K488" s="33">
        <v>46000</v>
      </c>
      <c r="L488" s="33">
        <v>46000</v>
      </c>
      <c r="M488" s="34"/>
      <c r="N488" s="34"/>
    </row>
    <row r="489" spans="2:14" ht="17.399999999999999" x14ac:dyDescent="0.45">
      <c r="B489" s="35"/>
      <c r="C489" s="19"/>
      <c r="D489" s="24"/>
      <c r="E489" s="24"/>
      <c r="F489" s="24"/>
      <c r="G489" s="24"/>
      <c r="I489" s="26"/>
      <c r="J489" s="22"/>
      <c r="K489" s="34"/>
      <c r="L489" s="34"/>
      <c r="M489" s="34"/>
      <c r="N489" s="34"/>
    </row>
    <row r="490" spans="2:14" ht="17.399999999999999" x14ac:dyDescent="0.45">
      <c r="B490" s="35"/>
      <c r="C490" s="19"/>
      <c r="D490" s="24"/>
      <c r="E490" s="24"/>
      <c r="F490" s="24"/>
      <c r="G490" s="24"/>
      <c r="I490" s="26"/>
      <c r="J490" s="22"/>
      <c r="K490" s="34"/>
      <c r="L490" s="34"/>
      <c r="M490" s="34"/>
      <c r="N490" s="34"/>
    </row>
    <row r="491" spans="2:14" ht="17.399999999999999" x14ac:dyDescent="0.45">
      <c r="B491" s="35"/>
      <c r="C491" s="19"/>
      <c r="D491" s="24"/>
      <c r="E491" s="24"/>
      <c r="F491" s="24"/>
      <c r="G491" s="24"/>
      <c r="I491" s="26"/>
      <c r="J491" s="22"/>
      <c r="K491" s="34"/>
      <c r="L491" s="34"/>
      <c r="M491" s="34"/>
      <c r="N491" s="34"/>
    </row>
    <row r="492" spans="2:14" ht="18" thickBot="1" x14ac:dyDescent="0.5">
      <c r="B492" s="35"/>
      <c r="C492" s="19"/>
      <c r="D492" s="24"/>
      <c r="E492" s="24"/>
      <c r="F492" s="24"/>
      <c r="G492" s="24"/>
      <c r="I492" s="28"/>
      <c r="J492" s="22"/>
      <c r="K492" s="38"/>
      <c r="L492" s="38"/>
      <c r="M492" s="38"/>
      <c r="N492" s="38"/>
    </row>
    <row r="493" spans="2:14" ht="21.6" thickBot="1" x14ac:dyDescent="0.55000000000000004">
      <c r="B493" s="35"/>
      <c r="C493" s="19"/>
      <c r="D493" s="24"/>
      <c r="E493" s="36"/>
      <c r="F493" s="36"/>
      <c r="G493" s="36"/>
      <c r="I493" s="15">
        <f>SUM(I481:I492)</f>
        <v>6</v>
      </c>
      <c r="J493" s="93" t="str">
        <f>IF(I493&gt;=6,"YA NO PUEDE SOLICITAR DIAS ADMINISTRATIVOS","PUEDE SOLICITAR DIAS ADMINISTRATIVOS")</f>
        <v>YA NO PUEDE SOLICITAR DIAS ADMINISTRATIVOS</v>
      </c>
      <c r="K493" s="94"/>
      <c r="L493" s="94"/>
      <c r="M493" s="94"/>
      <c r="N493" s="95"/>
    </row>
    <row r="494" spans="2:14" ht="21.6" thickBot="1" x14ac:dyDescent="0.55000000000000004">
      <c r="B494" s="35"/>
      <c r="C494" s="19"/>
      <c r="D494" s="24"/>
      <c r="E494" s="36"/>
      <c r="F494" s="36"/>
      <c r="G494" s="36"/>
      <c r="I494" s="17">
        <f>6-I493</f>
        <v>0</v>
      </c>
      <c r="J494" s="93" t="str">
        <f>IF(I493&gt;6,"EXISTE UN ERROR","OK")</f>
        <v>OK</v>
      </c>
      <c r="K494" s="94"/>
      <c r="L494" s="94"/>
      <c r="M494" s="94"/>
      <c r="N494" s="95"/>
    </row>
    <row r="495" spans="2:14" ht="18" thickBot="1" x14ac:dyDescent="0.5">
      <c r="B495" s="35"/>
      <c r="C495" s="19"/>
      <c r="D495" s="24"/>
      <c r="E495" s="36"/>
      <c r="F495" s="36"/>
      <c r="G495" s="36"/>
      <c r="I495" s="1"/>
    </row>
    <row r="496" spans="2:14" ht="19.8" thickBot="1" x14ac:dyDescent="0.5">
      <c r="B496" s="35"/>
      <c r="C496" s="19"/>
      <c r="D496" s="24"/>
      <c r="E496" s="36"/>
      <c r="F496" s="36"/>
      <c r="G496" s="36"/>
      <c r="I496" s="12" t="s">
        <v>3</v>
      </c>
      <c r="J496" s="13"/>
      <c r="K496" s="13" t="s">
        <v>5</v>
      </c>
      <c r="L496" s="13" t="s">
        <v>6</v>
      </c>
      <c r="M496" s="13" t="s">
        <v>7</v>
      </c>
      <c r="N496" s="14" t="s">
        <v>8</v>
      </c>
    </row>
    <row r="497" spans="2:14" ht="17.399999999999999" x14ac:dyDescent="0.45">
      <c r="B497" s="35"/>
      <c r="C497" s="19"/>
      <c r="D497" s="24"/>
      <c r="E497" s="36"/>
      <c r="F497" s="36"/>
      <c r="G497" s="36"/>
      <c r="I497" s="21">
        <v>1</v>
      </c>
      <c r="J497" s="30"/>
      <c r="K497" s="31">
        <v>45936</v>
      </c>
      <c r="L497" s="31">
        <v>45936</v>
      </c>
      <c r="M497" s="32"/>
      <c r="N497" s="32"/>
    </row>
    <row r="498" spans="2:14" ht="17.399999999999999" x14ac:dyDescent="0.45">
      <c r="B498" s="35"/>
      <c r="C498" s="19"/>
      <c r="D498" s="24"/>
      <c r="E498" s="36"/>
      <c r="F498" s="36"/>
      <c r="G498" s="36"/>
      <c r="I498" s="26"/>
      <c r="J498" s="30"/>
      <c r="K498" s="34"/>
      <c r="L498" s="34"/>
      <c r="M498" s="34"/>
      <c r="N498" s="34"/>
    </row>
    <row r="499" spans="2:14" ht="17.399999999999999" x14ac:dyDescent="0.45">
      <c r="B499" s="35"/>
      <c r="C499" s="19"/>
      <c r="D499" s="24"/>
      <c r="E499" s="36"/>
      <c r="F499" s="36"/>
      <c r="G499" s="36"/>
      <c r="I499" s="26"/>
      <c r="J499" s="30"/>
      <c r="K499" s="34"/>
      <c r="L499" s="34"/>
      <c r="M499" s="34"/>
      <c r="N499" s="34"/>
    </row>
    <row r="500" spans="2:14" ht="17.399999999999999" x14ac:dyDescent="0.45">
      <c r="B500" s="35"/>
      <c r="C500" s="19"/>
      <c r="D500" s="24"/>
      <c r="E500" s="36"/>
      <c r="F500" s="36"/>
      <c r="G500" s="36"/>
      <c r="I500" s="26"/>
      <c r="J500" s="30"/>
      <c r="K500" s="34"/>
      <c r="L500" s="34"/>
      <c r="M500" s="34"/>
      <c r="N500" s="34"/>
    </row>
    <row r="501" spans="2:14" ht="18" thickBot="1" x14ac:dyDescent="0.5">
      <c r="B501" s="35"/>
      <c r="C501" s="19"/>
      <c r="D501" s="24"/>
      <c r="E501" s="36"/>
      <c r="F501" s="36"/>
      <c r="G501" s="36"/>
      <c r="I501" s="26"/>
      <c r="J501" s="30"/>
      <c r="K501" s="34"/>
      <c r="L501" s="34"/>
      <c r="M501" s="34"/>
      <c r="N501" s="34"/>
    </row>
    <row r="502" spans="2:14" ht="21.6" thickBot="1" x14ac:dyDescent="0.55000000000000004">
      <c r="B502" s="35"/>
      <c r="C502" s="19"/>
      <c r="D502" s="24"/>
      <c r="E502" s="36"/>
      <c r="F502" s="36"/>
      <c r="G502" s="36"/>
      <c r="I502" s="15">
        <f>SUM(I497:I501)</f>
        <v>1</v>
      </c>
      <c r="J502" s="93" t="str">
        <f>IF(I502&gt;=5,"YA NO PUEDE SOLICITAR DIAS CAPACITACION","PUEDE SOLICITAR DIAS CAPACITACION")</f>
        <v>PUEDE SOLICITAR DIAS CAPACITACION</v>
      </c>
      <c r="K502" s="94"/>
      <c r="L502" s="94"/>
      <c r="M502" s="94"/>
      <c r="N502" s="95"/>
    </row>
    <row r="503" spans="2:14" ht="21.6" thickBot="1" x14ac:dyDescent="0.55000000000000004">
      <c r="B503" s="35"/>
      <c r="C503" s="19"/>
      <c r="D503" s="24"/>
      <c r="E503" s="36"/>
      <c r="F503" s="36"/>
      <c r="G503" s="36"/>
      <c r="I503" s="17">
        <f>5-I502</f>
        <v>4</v>
      </c>
      <c r="J503" s="93" t="str">
        <f>IF(I502&gt;5,"EXISTE UN ERROR","OK")</f>
        <v>OK</v>
      </c>
      <c r="K503" s="94"/>
      <c r="L503" s="94"/>
      <c r="M503" s="94"/>
      <c r="N503" s="95"/>
    </row>
    <row r="504" spans="2:14" ht="17.399999999999999" x14ac:dyDescent="0.45">
      <c r="B504" s="35"/>
      <c r="C504" s="19"/>
      <c r="D504" s="24"/>
      <c r="E504" s="36"/>
      <c r="F504" s="36"/>
      <c r="G504" s="36"/>
    </row>
    <row r="505" spans="2:14" ht="17.399999999999999" x14ac:dyDescent="0.45">
      <c r="B505" s="35"/>
      <c r="C505" s="19"/>
      <c r="D505" s="24"/>
      <c r="E505" s="36"/>
      <c r="F505" s="36"/>
      <c r="G505" s="36"/>
    </row>
    <row r="506" spans="2:14" ht="18" thickBot="1" x14ac:dyDescent="0.5">
      <c r="B506" s="35"/>
      <c r="C506" s="19"/>
      <c r="D506" s="29"/>
      <c r="E506" s="37"/>
      <c r="F506" s="37"/>
      <c r="G506" s="37"/>
    </row>
    <row r="507" spans="2:14" ht="21.6" thickBot="1" x14ac:dyDescent="0.55000000000000004">
      <c r="B507" s="8">
        <f>+E481-F481</f>
        <v>0</v>
      </c>
      <c r="C507" s="87" t="str">
        <f>IF(E481&lt;=F481,"YA NO TIENE FERIADOS","PUEDE SOLICITAR DIAS FERIADOS")</f>
        <v>YA NO TIENE FERIADOS</v>
      </c>
      <c r="D507" s="88"/>
      <c r="E507" s="88"/>
      <c r="F507" s="88"/>
      <c r="G507" s="89"/>
    </row>
    <row r="508" spans="2:14" ht="19.2" thickBot="1" x14ac:dyDescent="0.5">
      <c r="C508" s="90" t="str">
        <f>IF(F481&gt;E481,"EXISTE UN ERROR","OK")</f>
        <v>OK</v>
      </c>
      <c r="D508" s="91"/>
      <c r="E508" s="91"/>
      <c r="F508" s="91"/>
      <c r="G508" s="92"/>
    </row>
    <row r="512" spans="2:14" ht="19.2" thickBot="1" x14ac:dyDescent="0.5">
      <c r="B512" s="16" t="s">
        <v>48</v>
      </c>
      <c r="I512" s="16" t="s">
        <v>48</v>
      </c>
    </row>
    <row r="513" spans="2:14" ht="18.600000000000001" thickBot="1" x14ac:dyDescent="0.4">
      <c r="B513" s="5" t="s">
        <v>0</v>
      </c>
      <c r="C513" s="5" t="s">
        <v>1</v>
      </c>
      <c r="D513" s="5" t="s">
        <v>98</v>
      </c>
      <c r="E513" s="5" t="s">
        <v>12</v>
      </c>
      <c r="F513" s="6" t="s">
        <v>2</v>
      </c>
      <c r="G513" s="6" t="s">
        <v>7</v>
      </c>
      <c r="I513" s="2" t="s">
        <v>3</v>
      </c>
      <c r="J513" s="3" t="s">
        <v>4</v>
      </c>
      <c r="K513" s="3" t="s">
        <v>5</v>
      </c>
      <c r="L513" s="3" t="s">
        <v>6</v>
      </c>
      <c r="M513" s="3" t="s">
        <v>7</v>
      </c>
      <c r="N513" s="4" t="s">
        <v>8</v>
      </c>
    </row>
    <row r="514" spans="2:14" ht="17.399999999999999" x14ac:dyDescent="0.45">
      <c r="B514" s="9">
        <v>15</v>
      </c>
      <c r="C514" s="9">
        <v>6</v>
      </c>
      <c r="D514" s="9">
        <v>0</v>
      </c>
      <c r="E514" s="11">
        <f>+B514+C514+D514</f>
        <v>21</v>
      </c>
      <c r="F514" s="11">
        <f>SUM(B515:B539)+SUM(D515:D539)</f>
        <v>14</v>
      </c>
      <c r="G514" s="19"/>
      <c r="I514" s="21">
        <v>0.5</v>
      </c>
      <c r="J514" s="22" t="s">
        <v>10</v>
      </c>
      <c r="K514" s="23">
        <v>45777</v>
      </c>
      <c r="L514" s="23">
        <v>45777</v>
      </c>
      <c r="M514" s="71" t="s">
        <v>132</v>
      </c>
      <c r="N514" s="25"/>
    </row>
    <row r="515" spans="2:14" ht="17.399999999999999" x14ac:dyDescent="0.45">
      <c r="B515" s="35">
        <v>14</v>
      </c>
      <c r="C515" s="19"/>
      <c r="D515" s="24"/>
      <c r="E515" s="27">
        <v>45789</v>
      </c>
      <c r="F515" s="27">
        <v>45807</v>
      </c>
      <c r="G515" s="69" t="s">
        <v>149</v>
      </c>
      <c r="I515" s="26">
        <v>1</v>
      </c>
      <c r="J515" s="22"/>
      <c r="K515" s="27">
        <v>45779</v>
      </c>
      <c r="L515" s="27">
        <v>45779</v>
      </c>
      <c r="M515" s="69" t="s">
        <v>131</v>
      </c>
      <c r="N515" s="24"/>
    </row>
    <row r="516" spans="2:14" ht="17.399999999999999" x14ac:dyDescent="0.45">
      <c r="B516" s="35"/>
      <c r="C516" s="19"/>
      <c r="D516" s="24"/>
      <c r="E516" s="24"/>
      <c r="F516" s="24"/>
      <c r="G516" s="24"/>
      <c r="I516" s="26">
        <v>0.5</v>
      </c>
      <c r="J516" s="22" t="s">
        <v>9</v>
      </c>
      <c r="K516" s="27">
        <v>45904</v>
      </c>
      <c r="L516" s="27">
        <v>45904</v>
      </c>
      <c r="M516" s="69" t="s">
        <v>198</v>
      </c>
      <c r="N516" s="24"/>
    </row>
    <row r="517" spans="2:14" ht="17.399999999999999" x14ac:dyDescent="0.45">
      <c r="B517" s="35"/>
      <c r="C517" s="19"/>
      <c r="D517" s="24"/>
      <c r="E517" s="24"/>
      <c r="F517" s="24"/>
      <c r="G517" s="24"/>
      <c r="I517" s="26">
        <v>2</v>
      </c>
      <c r="J517" s="22"/>
      <c r="K517" s="27">
        <v>46013</v>
      </c>
      <c r="L517" s="27">
        <v>46014</v>
      </c>
      <c r="M517" s="24"/>
      <c r="N517" s="24"/>
    </row>
    <row r="518" spans="2:14" ht="17.399999999999999" x14ac:dyDescent="0.45">
      <c r="B518" s="35"/>
      <c r="C518" s="19"/>
      <c r="D518" s="24"/>
      <c r="E518" s="24"/>
      <c r="F518" s="24"/>
      <c r="G518" s="24"/>
      <c r="I518" s="26">
        <v>0.5</v>
      </c>
      <c r="J518" s="22" t="s">
        <v>9</v>
      </c>
      <c r="K518" s="27">
        <v>46015</v>
      </c>
      <c r="L518" s="27">
        <v>46015</v>
      </c>
      <c r="M518" s="34"/>
      <c r="N518" s="24"/>
    </row>
    <row r="519" spans="2:14" ht="17.399999999999999" x14ac:dyDescent="0.45">
      <c r="B519" s="35"/>
      <c r="C519" s="19"/>
      <c r="D519" s="24"/>
      <c r="E519" s="24"/>
      <c r="F519" s="24"/>
      <c r="G519" s="24"/>
      <c r="I519" s="26">
        <v>1</v>
      </c>
      <c r="J519" s="22"/>
      <c r="K519" s="27">
        <v>46017</v>
      </c>
      <c r="L519" s="27">
        <v>46017</v>
      </c>
      <c r="M519" s="24"/>
      <c r="N519" s="24"/>
    </row>
    <row r="520" spans="2:14" ht="17.399999999999999" x14ac:dyDescent="0.45">
      <c r="B520" s="35"/>
      <c r="C520" s="19"/>
      <c r="D520" s="24"/>
      <c r="E520" s="24"/>
      <c r="F520" s="24"/>
      <c r="G520" s="24"/>
      <c r="I520" s="26">
        <v>0.5</v>
      </c>
      <c r="J520" s="22" t="s">
        <v>9</v>
      </c>
      <c r="K520" s="27">
        <v>46022</v>
      </c>
      <c r="L520" s="27">
        <v>46022</v>
      </c>
      <c r="M520" s="24"/>
      <c r="N520" s="24"/>
    </row>
    <row r="521" spans="2:14" ht="17.399999999999999" x14ac:dyDescent="0.45">
      <c r="B521" s="35"/>
      <c r="C521" s="19"/>
      <c r="D521" s="24"/>
      <c r="E521" s="24"/>
      <c r="F521" s="24"/>
      <c r="G521" s="24"/>
      <c r="I521" s="26"/>
      <c r="J521" s="22"/>
      <c r="K521" s="27"/>
      <c r="L521" s="27"/>
      <c r="M521" s="32"/>
      <c r="N521" s="24"/>
    </row>
    <row r="522" spans="2:14" ht="17.399999999999999" x14ac:dyDescent="0.45">
      <c r="B522" s="35"/>
      <c r="C522" s="19"/>
      <c r="D522" s="24"/>
      <c r="E522" s="24"/>
      <c r="F522" s="24"/>
      <c r="G522" s="24"/>
      <c r="I522" s="26"/>
      <c r="J522" s="22"/>
      <c r="K522" s="24"/>
      <c r="L522" s="24"/>
      <c r="M522" s="24"/>
      <c r="N522" s="24"/>
    </row>
    <row r="523" spans="2:14" ht="17.399999999999999" x14ac:dyDescent="0.45">
      <c r="B523" s="35"/>
      <c r="C523" s="19"/>
      <c r="D523" s="24"/>
      <c r="E523" s="24"/>
      <c r="F523" s="24"/>
      <c r="G523" s="24"/>
      <c r="I523" s="26"/>
      <c r="J523" s="22"/>
      <c r="K523" s="24"/>
      <c r="L523" s="24"/>
      <c r="M523" s="24"/>
      <c r="N523" s="24"/>
    </row>
    <row r="524" spans="2:14" ht="17.399999999999999" x14ac:dyDescent="0.45">
      <c r="B524" s="35"/>
      <c r="C524" s="19"/>
      <c r="D524" s="24"/>
      <c r="E524" s="24"/>
      <c r="F524" s="24"/>
      <c r="G524" s="24"/>
      <c r="I524" s="26"/>
      <c r="J524" s="22"/>
      <c r="K524" s="24"/>
      <c r="L524" s="24"/>
      <c r="M524" s="24"/>
      <c r="N524" s="24"/>
    </row>
    <row r="525" spans="2:14" ht="18" thickBot="1" x14ac:dyDescent="0.5">
      <c r="B525" s="35"/>
      <c r="C525" s="19"/>
      <c r="D525" s="24"/>
      <c r="E525" s="24"/>
      <c r="F525" s="24"/>
      <c r="G525" s="24"/>
      <c r="I525" s="28"/>
      <c r="J525" s="22"/>
      <c r="K525" s="29"/>
      <c r="L525" s="29"/>
      <c r="M525" s="29"/>
      <c r="N525" s="29"/>
    </row>
    <row r="526" spans="2:14" ht="21.6" thickBot="1" x14ac:dyDescent="0.55000000000000004">
      <c r="B526" s="35"/>
      <c r="C526" s="19"/>
      <c r="D526" s="24"/>
      <c r="E526" s="36"/>
      <c r="F526" s="36"/>
      <c r="G526" s="36"/>
      <c r="I526" s="15">
        <f>SUM(I514:I525)</f>
        <v>6</v>
      </c>
      <c r="J526" s="93" t="str">
        <f>IF(I526&gt;=6,"YA NO PUEDE SOLICITAR DIAS ADMINISTRATIVOS","PUEDE SOLICITAR DIAS ADMINISTRATIVOS")</f>
        <v>YA NO PUEDE SOLICITAR DIAS ADMINISTRATIVOS</v>
      </c>
      <c r="K526" s="94"/>
      <c r="L526" s="94"/>
      <c r="M526" s="94"/>
      <c r="N526" s="95"/>
    </row>
    <row r="527" spans="2:14" ht="21.6" thickBot="1" x14ac:dyDescent="0.55000000000000004">
      <c r="B527" s="35"/>
      <c r="C527" s="19"/>
      <c r="D527" s="24"/>
      <c r="E527" s="36"/>
      <c r="F527" s="36"/>
      <c r="G527" s="36"/>
      <c r="I527" s="17">
        <f>6-I526</f>
        <v>0</v>
      </c>
      <c r="J527" s="93" t="str">
        <f>IF(I526&gt;6,"EXISTE UN ERROR","OK")</f>
        <v>OK</v>
      </c>
      <c r="K527" s="94"/>
      <c r="L527" s="94"/>
      <c r="M527" s="94"/>
      <c r="N527" s="95"/>
    </row>
    <row r="528" spans="2:14" ht="18" thickBot="1" x14ac:dyDescent="0.5">
      <c r="B528" s="35"/>
      <c r="C528" s="19"/>
      <c r="D528" s="24"/>
      <c r="E528" s="36"/>
      <c r="F528" s="36"/>
      <c r="G528" s="36"/>
      <c r="I528" s="1"/>
    </row>
    <row r="529" spans="2:14" ht="19.8" thickBot="1" x14ac:dyDescent="0.5">
      <c r="B529" s="35"/>
      <c r="C529" s="19"/>
      <c r="D529" s="24"/>
      <c r="E529" s="36"/>
      <c r="F529" s="36"/>
      <c r="G529" s="36"/>
      <c r="I529" s="12" t="s">
        <v>3</v>
      </c>
      <c r="J529" s="13"/>
      <c r="K529" s="13" t="s">
        <v>5</v>
      </c>
      <c r="L529" s="13" t="s">
        <v>6</v>
      </c>
      <c r="M529" s="13" t="s">
        <v>7</v>
      </c>
      <c r="N529" s="14" t="s">
        <v>8</v>
      </c>
    </row>
    <row r="530" spans="2:14" ht="17.399999999999999" x14ac:dyDescent="0.45">
      <c r="B530" s="35"/>
      <c r="C530" s="19"/>
      <c r="D530" s="24"/>
      <c r="E530" s="36"/>
      <c r="F530" s="36"/>
      <c r="G530" s="36"/>
      <c r="I530" s="21">
        <v>1</v>
      </c>
      <c r="J530" s="25"/>
      <c r="K530" s="23">
        <v>45712</v>
      </c>
      <c r="L530" s="23">
        <v>45712</v>
      </c>
      <c r="M530" s="25"/>
      <c r="N530" s="25"/>
    </row>
    <row r="531" spans="2:14" ht="17.399999999999999" x14ac:dyDescent="0.45">
      <c r="B531" s="35"/>
      <c r="C531" s="19"/>
      <c r="D531" s="24"/>
      <c r="E531" s="36"/>
      <c r="F531" s="36"/>
      <c r="G531" s="36"/>
      <c r="I531" s="26">
        <v>2</v>
      </c>
      <c r="J531" s="25"/>
      <c r="K531" s="27">
        <v>45855</v>
      </c>
      <c r="L531" s="27">
        <v>45856</v>
      </c>
      <c r="M531" s="24"/>
      <c r="N531" s="24"/>
    </row>
    <row r="532" spans="2:14" ht="17.399999999999999" x14ac:dyDescent="0.45">
      <c r="B532" s="35"/>
      <c r="C532" s="19"/>
      <c r="D532" s="24"/>
      <c r="E532" s="36"/>
      <c r="F532" s="36"/>
      <c r="G532" s="36"/>
      <c r="I532" s="26">
        <v>1</v>
      </c>
      <c r="J532" s="25"/>
      <c r="K532" s="27">
        <v>45922</v>
      </c>
      <c r="L532" s="27">
        <v>45922</v>
      </c>
      <c r="M532" s="24"/>
      <c r="N532" s="24"/>
    </row>
    <row r="533" spans="2:14" ht="17.399999999999999" x14ac:dyDescent="0.45">
      <c r="B533" s="35"/>
      <c r="C533" s="19"/>
      <c r="D533" s="24"/>
      <c r="E533" s="36"/>
      <c r="F533" s="36"/>
      <c r="G533" s="36"/>
      <c r="I533" s="26"/>
      <c r="J533" s="25"/>
      <c r="K533" s="24"/>
      <c r="L533" s="24"/>
      <c r="M533" s="24"/>
      <c r="N533" s="24"/>
    </row>
    <row r="534" spans="2:14" ht="18" thickBot="1" x14ac:dyDescent="0.5">
      <c r="B534" s="35"/>
      <c r="C534" s="19"/>
      <c r="D534" s="24"/>
      <c r="E534" s="36"/>
      <c r="F534" s="36"/>
      <c r="G534" s="36"/>
      <c r="I534" s="26"/>
      <c r="J534" s="25"/>
      <c r="K534" s="24"/>
      <c r="L534" s="24"/>
      <c r="M534" s="24"/>
      <c r="N534" s="24"/>
    </row>
    <row r="535" spans="2:14" ht="21.6" thickBot="1" x14ac:dyDescent="0.55000000000000004">
      <c r="B535" s="35"/>
      <c r="C535" s="19"/>
      <c r="D535" s="24"/>
      <c r="E535" s="36"/>
      <c r="F535" s="36"/>
      <c r="G535" s="36"/>
      <c r="I535" s="15">
        <f>SUM(I530:I534)</f>
        <v>4</v>
      </c>
      <c r="J535" s="93" t="str">
        <f>IF(I535&gt;=5,"YA NO PUEDE SOLICITAR DIAS CAPACITACION","PUEDE SOLICITAR DIAS CAPACITACION")</f>
        <v>PUEDE SOLICITAR DIAS CAPACITACION</v>
      </c>
      <c r="K535" s="94"/>
      <c r="L535" s="94"/>
      <c r="M535" s="94"/>
      <c r="N535" s="95"/>
    </row>
    <row r="536" spans="2:14" ht="21.6" thickBot="1" x14ac:dyDescent="0.55000000000000004">
      <c r="B536" s="35"/>
      <c r="C536" s="19"/>
      <c r="D536" s="24"/>
      <c r="E536" s="36"/>
      <c r="F536" s="36"/>
      <c r="G536" s="36"/>
      <c r="I536" s="17">
        <f>5-I535</f>
        <v>1</v>
      </c>
      <c r="J536" s="93" t="str">
        <f>IF(I535&gt;5,"EXISTE UN ERROR","OK")</f>
        <v>OK</v>
      </c>
      <c r="K536" s="94"/>
      <c r="L536" s="94"/>
      <c r="M536" s="94"/>
      <c r="N536" s="95"/>
    </row>
    <row r="537" spans="2:14" ht="17.399999999999999" x14ac:dyDescent="0.45">
      <c r="B537" s="35"/>
      <c r="C537" s="19"/>
      <c r="D537" s="24"/>
      <c r="E537" s="36"/>
      <c r="F537" s="36"/>
      <c r="G537" s="36"/>
    </row>
    <row r="538" spans="2:14" ht="17.399999999999999" x14ac:dyDescent="0.45">
      <c r="B538" s="35"/>
      <c r="C538" s="19"/>
      <c r="D538" s="24"/>
      <c r="E538" s="36"/>
      <c r="F538" s="36"/>
      <c r="G538" s="36"/>
    </row>
    <row r="539" spans="2:14" ht="18" thickBot="1" x14ac:dyDescent="0.5">
      <c r="B539" s="35"/>
      <c r="C539" s="45"/>
      <c r="D539" s="46"/>
      <c r="E539" s="37"/>
      <c r="F539" s="37"/>
      <c r="G539" s="37"/>
    </row>
    <row r="540" spans="2:14" ht="21.6" thickBot="1" x14ac:dyDescent="0.55000000000000004">
      <c r="B540" s="85">
        <f>+E514-F514</f>
        <v>7</v>
      </c>
      <c r="C540" s="87" t="str">
        <f>IF(E514&lt;=F514,"YA NO TIENE FERIADOS","PUEDE SOLICITAR DIAS FERIADOS")</f>
        <v>PUEDE SOLICITAR DIAS FERIADOS</v>
      </c>
      <c r="D540" s="88"/>
      <c r="E540" s="88"/>
      <c r="F540" s="88"/>
      <c r="G540" s="89"/>
    </row>
    <row r="541" spans="2:14" ht="19.2" thickBot="1" x14ac:dyDescent="0.5">
      <c r="C541" s="90" t="str">
        <f>IF(F514&gt;E514,"EXISTE UN ERROR","OK")</f>
        <v>OK</v>
      </c>
      <c r="D541" s="91"/>
      <c r="E541" s="91"/>
      <c r="F541" s="91"/>
      <c r="G541" s="92"/>
    </row>
    <row r="543" spans="2:14" ht="19.2" thickBot="1" x14ac:dyDescent="0.5">
      <c r="B543" s="16" t="s">
        <v>154</v>
      </c>
      <c r="I543" s="16" t="str">
        <f>+B543</f>
        <v>NUÑEZ GAONA VALENTINA DANAE</v>
      </c>
    </row>
    <row r="544" spans="2:14" ht="18.600000000000001" thickBot="1" x14ac:dyDescent="0.4">
      <c r="B544" s="5" t="s">
        <v>0</v>
      </c>
      <c r="C544" s="5" t="s">
        <v>1</v>
      </c>
      <c r="D544" s="5" t="s">
        <v>98</v>
      </c>
      <c r="E544" s="5" t="s">
        <v>12</v>
      </c>
      <c r="F544" s="6" t="s">
        <v>2</v>
      </c>
      <c r="G544" s="6" t="s">
        <v>7</v>
      </c>
      <c r="I544" s="2" t="s">
        <v>3</v>
      </c>
      <c r="J544" s="3" t="s">
        <v>4</v>
      </c>
      <c r="K544" s="3" t="s">
        <v>5</v>
      </c>
      <c r="L544" s="3" t="s">
        <v>6</v>
      </c>
      <c r="M544" s="3" t="s">
        <v>7</v>
      </c>
      <c r="N544" s="4" t="s">
        <v>8</v>
      </c>
    </row>
    <row r="545" spans="2:14" ht="17.399999999999999" x14ac:dyDescent="0.45">
      <c r="B545" s="9">
        <v>15</v>
      </c>
      <c r="C545" s="9">
        <v>5</v>
      </c>
      <c r="D545" s="9">
        <v>0</v>
      </c>
      <c r="E545" s="11">
        <f>+B545+C545+D545</f>
        <v>20</v>
      </c>
      <c r="F545" s="11">
        <f>SUM(B546:B570)+SUM(D546:D570)</f>
        <v>15</v>
      </c>
      <c r="G545" s="19"/>
      <c r="I545" s="54">
        <v>0.5</v>
      </c>
      <c r="J545" s="55" t="s">
        <v>10</v>
      </c>
      <c r="K545" s="56">
        <v>45744</v>
      </c>
      <c r="L545" s="56">
        <v>45744</v>
      </c>
      <c r="M545" s="73" t="s">
        <v>121</v>
      </c>
      <c r="N545" s="57"/>
    </row>
    <row r="546" spans="2:14" ht="17.399999999999999" x14ac:dyDescent="0.45">
      <c r="B546" s="11">
        <v>10</v>
      </c>
      <c r="C546" s="19"/>
      <c r="D546" s="49"/>
      <c r="E546" s="50">
        <v>45698</v>
      </c>
      <c r="F546" s="50">
        <v>45709</v>
      </c>
      <c r="G546" s="69" t="s">
        <v>119</v>
      </c>
      <c r="I546" s="58">
        <v>2</v>
      </c>
      <c r="J546" s="55"/>
      <c r="K546" s="50">
        <v>45852</v>
      </c>
      <c r="L546" s="50">
        <v>45853</v>
      </c>
      <c r="M546" s="70" t="s">
        <v>164</v>
      </c>
      <c r="N546" s="49"/>
    </row>
    <row r="547" spans="2:14" ht="17.399999999999999" x14ac:dyDescent="0.45">
      <c r="B547" s="11">
        <v>1</v>
      </c>
      <c r="C547" s="19"/>
      <c r="D547" s="49"/>
      <c r="E547" s="50">
        <v>45770</v>
      </c>
      <c r="F547" s="50">
        <v>45770</v>
      </c>
      <c r="G547" s="69" t="s">
        <v>138</v>
      </c>
      <c r="I547" s="58">
        <v>0.5</v>
      </c>
      <c r="J547" s="55" t="s">
        <v>9</v>
      </c>
      <c r="K547" s="50">
        <v>45933</v>
      </c>
      <c r="L547" s="50">
        <v>45933</v>
      </c>
      <c r="M547" s="69" t="s">
        <v>223</v>
      </c>
      <c r="N547" s="49"/>
    </row>
    <row r="548" spans="2:14" ht="17.399999999999999" x14ac:dyDescent="0.45">
      <c r="B548" s="11">
        <v>2</v>
      </c>
      <c r="C548" s="19"/>
      <c r="D548" s="49"/>
      <c r="E548" s="50">
        <v>45792</v>
      </c>
      <c r="F548" s="50">
        <v>45793</v>
      </c>
      <c r="G548" s="69" t="s">
        <v>149</v>
      </c>
      <c r="I548" s="58">
        <v>1</v>
      </c>
      <c r="J548" s="55"/>
      <c r="K548" s="50">
        <v>45947</v>
      </c>
      <c r="L548" s="50">
        <v>45947</v>
      </c>
      <c r="M548" s="69" t="s">
        <v>222</v>
      </c>
      <c r="N548" s="49"/>
    </row>
    <row r="549" spans="2:14" ht="17.399999999999999" x14ac:dyDescent="0.45">
      <c r="B549" s="11">
        <v>1</v>
      </c>
      <c r="C549" s="19"/>
      <c r="D549" s="49"/>
      <c r="E549" s="50">
        <v>45887</v>
      </c>
      <c r="F549" s="50">
        <v>45887</v>
      </c>
      <c r="G549" s="69" t="s">
        <v>171</v>
      </c>
      <c r="I549" s="58">
        <v>1</v>
      </c>
      <c r="J549" s="55"/>
      <c r="K549" s="50">
        <v>45957</v>
      </c>
      <c r="L549" s="50">
        <v>45957</v>
      </c>
      <c r="M549" s="69" t="s">
        <v>222</v>
      </c>
      <c r="N549" s="49"/>
    </row>
    <row r="550" spans="2:14" ht="17.399999999999999" x14ac:dyDescent="0.45">
      <c r="B550" s="11">
        <v>1</v>
      </c>
      <c r="C550" s="19"/>
      <c r="D550" s="49"/>
      <c r="E550" s="50">
        <v>45922</v>
      </c>
      <c r="F550" s="50">
        <v>45922</v>
      </c>
      <c r="G550" s="69" t="s">
        <v>200</v>
      </c>
      <c r="I550" s="58">
        <v>0.5</v>
      </c>
      <c r="J550" s="55" t="s">
        <v>10</v>
      </c>
      <c r="K550" s="50">
        <v>45975</v>
      </c>
      <c r="L550" s="50">
        <v>45975</v>
      </c>
      <c r="M550" s="49"/>
      <c r="N550" s="49"/>
    </row>
    <row r="551" spans="2:14" ht="17.399999999999999" x14ac:dyDescent="0.45">
      <c r="B551" s="11"/>
      <c r="C551" s="19"/>
      <c r="D551" s="49"/>
      <c r="E551" s="49"/>
      <c r="F551" s="49"/>
      <c r="G551" s="49"/>
      <c r="I551" s="58">
        <v>0.5</v>
      </c>
      <c r="J551" s="55" t="s">
        <v>9</v>
      </c>
      <c r="K551" s="50">
        <v>45996</v>
      </c>
      <c r="L551" s="50">
        <v>45996</v>
      </c>
      <c r="M551" s="49"/>
      <c r="N551" s="49"/>
    </row>
    <row r="552" spans="2:14" ht="17.399999999999999" x14ac:dyDescent="0.45">
      <c r="B552" s="11"/>
      <c r="C552" s="19"/>
      <c r="D552" s="49"/>
      <c r="E552" s="49"/>
      <c r="F552" s="49"/>
      <c r="G552" s="49"/>
      <c r="I552" s="58"/>
      <c r="J552" s="55"/>
      <c r="K552" s="49"/>
      <c r="L552" s="49"/>
      <c r="M552" s="49"/>
      <c r="N552" s="49"/>
    </row>
    <row r="553" spans="2:14" ht="17.399999999999999" x14ac:dyDescent="0.45">
      <c r="B553" s="11"/>
      <c r="C553" s="19"/>
      <c r="D553" s="49"/>
      <c r="E553" s="49"/>
      <c r="F553" s="49"/>
      <c r="G553" s="49"/>
      <c r="I553" s="58"/>
      <c r="J553" s="55"/>
      <c r="K553" s="49"/>
      <c r="L553" s="49"/>
      <c r="M553" s="49"/>
      <c r="N553" s="49"/>
    </row>
    <row r="554" spans="2:14" ht="17.399999999999999" x14ac:dyDescent="0.45">
      <c r="B554" s="11"/>
      <c r="C554" s="19"/>
      <c r="D554" s="49"/>
      <c r="E554" s="49"/>
      <c r="F554" s="49"/>
      <c r="G554" s="49"/>
      <c r="I554" s="58"/>
      <c r="J554" s="55"/>
      <c r="K554" s="49"/>
      <c r="L554" s="49"/>
      <c r="M554" s="49"/>
      <c r="N554" s="49"/>
    </row>
    <row r="555" spans="2:14" ht="17.399999999999999" x14ac:dyDescent="0.45">
      <c r="B555" s="11"/>
      <c r="C555" s="19"/>
      <c r="D555" s="49"/>
      <c r="E555" s="49"/>
      <c r="F555" s="49"/>
      <c r="G555" s="49"/>
      <c r="I555" s="58"/>
      <c r="J555" s="55"/>
      <c r="K555" s="49"/>
      <c r="L555" s="49"/>
      <c r="M555" s="49"/>
      <c r="N555" s="49"/>
    </row>
    <row r="556" spans="2:14" ht="18" thickBot="1" x14ac:dyDescent="0.5">
      <c r="B556" s="11"/>
      <c r="C556" s="19"/>
      <c r="D556" s="49"/>
      <c r="E556" s="49"/>
      <c r="F556" s="49"/>
      <c r="G556" s="49"/>
      <c r="I556" s="60"/>
      <c r="J556" s="55"/>
      <c r="K556" s="61"/>
      <c r="L556" s="61"/>
      <c r="M556" s="61"/>
      <c r="N556" s="61"/>
    </row>
    <row r="557" spans="2:14" ht="21.6" thickBot="1" x14ac:dyDescent="0.55000000000000004">
      <c r="B557" s="11"/>
      <c r="C557" s="19"/>
      <c r="D557" s="49"/>
      <c r="E557" s="51"/>
      <c r="F557" s="51"/>
      <c r="G557" s="51"/>
      <c r="I557" s="15">
        <f>SUM(I545:I556)</f>
        <v>6</v>
      </c>
      <c r="J557" s="93" t="str">
        <f>IF(I557&gt;=6,"YA NO PUEDE SOLICITAR DIAS ADMINISTRATIVOS","PUEDE SOLICITAR DIAS ADMINISTRATIVOS")</f>
        <v>YA NO PUEDE SOLICITAR DIAS ADMINISTRATIVOS</v>
      </c>
      <c r="K557" s="94"/>
      <c r="L557" s="94"/>
      <c r="M557" s="94"/>
      <c r="N557" s="95"/>
    </row>
    <row r="558" spans="2:14" ht="21.6" thickBot="1" x14ac:dyDescent="0.55000000000000004">
      <c r="B558" s="11"/>
      <c r="C558" s="19"/>
      <c r="D558" s="49"/>
      <c r="E558" s="51"/>
      <c r="F558" s="51"/>
      <c r="G558" s="51"/>
      <c r="I558" s="17">
        <f>6-I557</f>
        <v>0</v>
      </c>
      <c r="J558" s="93" t="str">
        <f>IF(I557&gt;6,"EXISTE UN ERROR","OK")</f>
        <v>OK</v>
      </c>
      <c r="K558" s="94"/>
      <c r="L558" s="94"/>
      <c r="M558" s="94"/>
      <c r="N558" s="95"/>
    </row>
    <row r="559" spans="2:14" ht="18" thickBot="1" x14ac:dyDescent="0.5">
      <c r="B559" s="11"/>
      <c r="C559" s="19"/>
      <c r="D559" s="49"/>
      <c r="E559" s="51"/>
      <c r="F559" s="51"/>
      <c r="G559" s="51"/>
      <c r="I559" s="1"/>
    </row>
    <row r="560" spans="2:14" ht="19.8" thickBot="1" x14ac:dyDescent="0.5">
      <c r="B560" s="11"/>
      <c r="C560" s="19"/>
      <c r="D560" s="49"/>
      <c r="E560" s="51"/>
      <c r="F560" s="51"/>
      <c r="G560" s="51"/>
      <c r="I560" s="12" t="s">
        <v>3</v>
      </c>
      <c r="J560" s="13"/>
      <c r="K560" s="13" t="s">
        <v>5</v>
      </c>
      <c r="L560" s="13" t="s">
        <v>6</v>
      </c>
      <c r="M560" s="13" t="s">
        <v>7</v>
      </c>
      <c r="N560" s="14" t="s">
        <v>8</v>
      </c>
    </row>
    <row r="561" spans="2:14" ht="17.399999999999999" x14ac:dyDescent="0.45">
      <c r="B561" s="11"/>
      <c r="C561" s="19"/>
      <c r="D561" s="49"/>
      <c r="E561" s="51"/>
      <c r="F561" s="51"/>
      <c r="G561" s="51"/>
      <c r="I561" s="54">
        <v>4</v>
      </c>
      <c r="J561" s="62"/>
      <c r="K561" s="63">
        <v>45763</v>
      </c>
      <c r="L561" s="63">
        <v>45769</v>
      </c>
      <c r="M561" s="64"/>
      <c r="N561" s="64"/>
    </row>
    <row r="562" spans="2:14" ht="17.399999999999999" x14ac:dyDescent="0.45">
      <c r="B562" s="11"/>
      <c r="C562" s="19"/>
      <c r="D562" s="49"/>
      <c r="E562" s="51"/>
      <c r="F562" s="51"/>
      <c r="G562" s="51"/>
      <c r="I562" s="58">
        <v>1</v>
      </c>
      <c r="J562" s="62"/>
      <c r="K562" s="65">
        <v>38583</v>
      </c>
      <c r="L562" s="65">
        <v>38583</v>
      </c>
      <c r="M562" s="59"/>
      <c r="N562" s="59"/>
    </row>
    <row r="563" spans="2:14" ht="17.399999999999999" x14ac:dyDescent="0.45">
      <c r="B563" s="11"/>
      <c r="C563" s="19"/>
      <c r="D563" s="49"/>
      <c r="E563" s="51"/>
      <c r="F563" s="51"/>
      <c r="G563" s="51"/>
      <c r="I563" s="58"/>
      <c r="J563" s="62"/>
      <c r="K563" s="65"/>
      <c r="L563" s="65"/>
      <c r="M563" s="59"/>
      <c r="N563" s="59"/>
    </row>
    <row r="564" spans="2:14" ht="17.399999999999999" x14ac:dyDescent="0.45">
      <c r="B564" s="11"/>
      <c r="C564" s="19"/>
      <c r="D564" s="49"/>
      <c r="E564" s="51"/>
      <c r="F564" s="51"/>
      <c r="G564" s="51"/>
      <c r="I564" s="58"/>
      <c r="J564" s="62"/>
      <c r="K564" s="59"/>
      <c r="L564" s="59"/>
      <c r="M564" s="59"/>
      <c r="N564" s="59"/>
    </row>
    <row r="565" spans="2:14" ht="18" thickBot="1" x14ac:dyDescent="0.5">
      <c r="B565" s="11"/>
      <c r="C565" s="19"/>
      <c r="D565" s="49"/>
      <c r="E565" s="51"/>
      <c r="F565" s="51"/>
      <c r="G565" s="51"/>
      <c r="I565" s="58"/>
      <c r="J565" s="62"/>
      <c r="K565" s="59"/>
      <c r="L565" s="59"/>
      <c r="M565" s="59"/>
      <c r="N565" s="59"/>
    </row>
    <row r="566" spans="2:14" ht="21.6" thickBot="1" x14ac:dyDescent="0.55000000000000004">
      <c r="B566" s="11"/>
      <c r="C566" s="19"/>
      <c r="D566" s="49"/>
      <c r="E566" s="51"/>
      <c r="F566" s="51"/>
      <c r="G566" s="51"/>
      <c r="I566" s="15">
        <f>SUM(I561:I565)</f>
        <v>5</v>
      </c>
      <c r="J566" s="93" t="str">
        <f>IF(I566&gt;=5,"YA NO PUEDE SOLICITAR DIAS CAPACITACION","PUEDE SOLICITAR DIAS CAPACITACION")</f>
        <v>YA NO PUEDE SOLICITAR DIAS CAPACITACION</v>
      </c>
      <c r="K566" s="94"/>
      <c r="L566" s="94"/>
      <c r="M566" s="94"/>
      <c r="N566" s="95"/>
    </row>
    <row r="567" spans="2:14" ht="21.6" thickBot="1" x14ac:dyDescent="0.55000000000000004">
      <c r="B567" s="11"/>
      <c r="C567" s="19"/>
      <c r="D567" s="49"/>
      <c r="E567" s="51"/>
      <c r="F567" s="51"/>
      <c r="G567" s="51"/>
      <c r="I567" s="17">
        <f>5-I566</f>
        <v>0</v>
      </c>
      <c r="J567" s="93" t="str">
        <f>IF(I566&gt;5,"EXISTE UN ERROR","OK")</f>
        <v>OK</v>
      </c>
      <c r="K567" s="94"/>
      <c r="L567" s="94"/>
      <c r="M567" s="94"/>
      <c r="N567" s="95"/>
    </row>
    <row r="568" spans="2:14" ht="17.399999999999999" x14ac:dyDescent="0.45">
      <c r="B568" s="11"/>
      <c r="C568" s="19"/>
      <c r="D568" s="49"/>
      <c r="E568" s="51"/>
      <c r="F568" s="51"/>
      <c r="G568" s="51"/>
    </row>
    <row r="569" spans="2:14" ht="17.399999999999999" x14ac:dyDescent="0.45">
      <c r="B569" s="11"/>
      <c r="C569" s="19"/>
      <c r="D569" s="49"/>
      <c r="E569" s="51"/>
      <c r="F569" s="51"/>
      <c r="G569" s="51"/>
    </row>
    <row r="570" spans="2:14" ht="18" thickBot="1" x14ac:dyDescent="0.5">
      <c r="B570" s="11"/>
      <c r="C570" s="41"/>
      <c r="D570" s="52"/>
      <c r="E570" s="53"/>
      <c r="F570" s="53"/>
      <c r="G570" s="53"/>
    </row>
    <row r="571" spans="2:14" ht="21.6" thickBot="1" x14ac:dyDescent="0.55000000000000004">
      <c r="B571" s="85">
        <f>+E545-F545</f>
        <v>5</v>
      </c>
      <c r="C571" s="87" t="str">
        <f>IF(E545&lt;=F545,"YA NO TIENE FERIADOS","PUEDE SOLICITAR DIAS FERIADOS")</f>
        <v>PUEDE SOLICITAR DIAS FERIADOS</v>
      </c>
      <c r="D571" s="88"/>
      <c r="E571" s="88"/>
      <c r="F571" s="88"/>
      <c r="G571" s="89"/>
    </row>
    <row r="572" spans="2:14" ht="19.2" thickBot="1" x14ac:dyDescent="0.5">
      <c r="C572" s="90" t="str">
        <f>IF(F545&gt;E545,"EXISTE UN ERROR","OK")</f>
        <v>OK</v>
      </c>
      <c r="D572" s="91"/>
      <c r="E572" s="91"/>
      <c r="F572" s="91"/>
      <c r="G572" s="92"/>
    </row>
  </sheetData>
  <mergeCells count="108">
    <mergeCell ref="C96:G96"/>
    <mergeCell ref="J187:N187"/>
    <mergeCell ref="J188:N188"/>
    <mergeCell ref="C192:G192"/>
    <mergeCell ref="C193:G193"/>
    <mergeCell ref="C157:G157"/>
    <mergeCell ref="C158:G158"/>
    <mergeCell ref="J178:N178"/>
    <mergeCell ref="J179:N179"/>
    <mergeCell ref="J112:N112"/>
    <mergeCell ref="J113:N113"/>
    <mergeCell ref="J121:N121"/>
    <mergeCell ref="J122:N122"/>
    <mergeCell ref="J143:N143"/>
    <mergeCell ref="J144:N144"/>
    <mergeCell ref="J152:N152"/>
    <mergeCell ref="J153:N153"/>
    <mergeCell ref="C126:G126"/>
    <mergeCell ref="J441:N441"/>
    <mergeCell ref="C445:G445"/>
    <mergeCell ref="J16:N16"/>
    <mergeCell ref="J17:N17"/>
    <mergeCell ref="J25:N25"/>
    <mergeCell ref="J26:N26"/>
    <mergeCell ref="C30:G30"/>
    <mergeCell ref="J314:N314"/>
    <mergeCell ref="J315:N315"/>
    <mergeCell ref="C319:G319"/>
    <mergeCell ref="C320:G320"/>
    <mergeCell ref="C257:G257"/>
    <mergeCell ref="J252:N252"/>
    <mergeCell ref="C256:G256"/>
    <mergeCell ref="J211:N211"/>
    <mergeCell ref="J212:N212"/>
    <mergeCell ref="J220:N220"/>
    <mergeCell ref="C31:G31"/>
    <mergeCell ref="C127:G127"/>
    <mergeCell ref="J81:N81"/>
    <mergeCell ref="J82:N82"/>
    <mergeCell ref="J90:N90"/>
    <mergeCell ref="J91:N91"/>
    <mergeCell ref="C95:G95"/>
    <mergeCell ref="J400:N400"/>
    <mergeCell ref="J401:N401"/>
    <mergeCell ref="J409:N409"/>
    <mergeCell ref="J410:N410"/>
    <mergeCell ref="C414:G414"/>
    <mergeCell ref="C415:G415"/>
    <mergeCell ref="J431:N431"/>
    <mergeCell ref="J432:N432"/>
    <mergeCell ref="J440:N440"/>
    <mergeCell ref="J557:N557"/>
    <mergeCell ref="J558:N558"/>
    <mergeCell ref="J566:N566"/>
    <mergeCell ref="J567:N567"/>
    <mergeCell ref="C571:G571"/>
    <mergeCell ref="J503:N503"/>
    <mergeCell ref="C507:G507"/>
    <mergeCell ref="C508:G508"/>
    <mergeCell ref="C446:G446"/>
    <mergeCell ref="C288:G288"/>
    <mergeCell ref="J337:N337"/>
    <mergeCell ref="J338:N338"/>
    <mergeCell ref="J346:N346"/>
    <mergeCell ref="J347:N347"/>
    <mergeCell ref="C351:G351"/>
    <mergeCell ref="J305:N305"/>
    <mergeCell ref="J306:N306"/>
    <mergeCell ref="C572:G572"/>
    <mergeCell ref="C541:G541"/>
    <mergeCell ref="J462:N462"/>
    <mergeCell ref="J463:N463"/>
    <mergeCell ref="J471:N471"/>
    <mergeCell ref="J472:N472"/>
    <mergeCell ref="C476:G476"/>
    <mergeCell ref="C477:G477"/>
    <mergeCell ref="J526:N526"/>
    <mergeCell ref="J527:N527"/>
    <mergeCell ref="J535:N535"/>
    <mergeCell ref="J536:N536"/>
    <mergeCell ref="C540:G540"/>
    <mergeCell ref="J493:N493"/>
    <mergeCell ref="J494:N494"/>
    <mergeCell ref="J502:N502"/>
    <mergeCell ref="J47:N47"/>
    <mergeCell ref="J48:N48"/>
    <mergeCell ref="J56:N56"/>
    <mergeCell ref="J57:N57"/>
    <mergeCell ref="C61:G61"/>
    <mergeCell ref="C62:G62"/>
    <mergeCell ref="C383:G383"/>
    <mergeCell ref="J368:N368"/>
    <mergeCell ref="J369:N369"/>
    <mergeCell ref="J377:N377"/>
    <mergeCell ref="J378:N378"/>
    <mergeCell ref="C382:G382"/>
    <mergeCell ref="J251:N251"/>
    <mergeCell ref="J221:N221"/>
    <mergeCell ref="C225:G225"/>
    <mergeCell ref="C226:G226"/>
    <mergeCell ref="J242:N242"/>
    <mergeCell ref="J243:N243"/>
    <mergeCell ref="C352:G352"/>
    <mergeCell ref="J273:N273"/>
    <mergeCell ref="J274:N274"/>
    <mergeCell ref="J282:N282"/>
    <mergeCell ref="J283:N283"/>
    <mergeCell ref="C287:G287"/>
  </mergeCells>
  <dataValidations disablePrompts="1" count="1">
    <dataValidation type="list" allowBlank="1" showInputMessage="1" showErrorMessage="1" sqref="J4:J15 J481:J492 J69:J80 J261:J272 J356:J367 J545:J556 J514:J525 J450:J461 J419:J430 J388:J399 J325:J336 J293:J304 J230:J241 J199:J210 J100:J111 J166:J177 J131:J142 J35:J46" xr:uid="{C913EDB8-002F-4C1C-A636-BBF03AED23AD}">
      <formula1>$Y$3:$Y$5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6E86-074A-4009-B024-BB0FD993A77C}">
  <dimension ref="A1:Y971"/>
  <sheetViews>
    <sheetView zoomScale="70" zoomScaleNormal="70" workbookViewId="0"/>
  </sheetViews>
  <sheetFormatPr baseColWidth="10" defaultRowHeight="14.4" x14ac:dyDescent="0.3"/>
  <cols>
    <col min="1" max="1" width="6.6640625" customWidth="1"/>
    <col min="2" max="2" width="27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9.664062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</cols>
  <sheetData>
    <row r="1" spans="1:14" x14ac:dyDescent="0.3">
      <c r="A1" s="18"/>
    </row>
    <row r="2" spans="1:14" ht="19.2" thickBot="1" x14ac:dyDescent="0.5">
      <c r="B2" s="16" t="s">
        <v>139</v>
      </c>
      <c r="I2" s="16" t="str">
        <f>+B2</f>
        <v>OCARANZA TOLOZA GERALDINE WALESKA</v>
      </c>
    </row>
    <row r="3" spans="1:14" ht="18.600000000000001" thickBot="1" x14ac:dyDescent="0.4">
      <c r="B3" s="5" t="s">
        <v>0</v>
      </c>
      <c r="C3" s="5" t="s">
        <v>1</v>
      </c>
      <c r="D3" s="5" t="s">
        <v>98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</row>
    <row r="4" spans="1:14" ht="17.399999999999999" x14ac:dyDescent="0.45">
      <c r="B4" s="9">
        <v>0</v>
      </c>
      <c r="C4" s="9">
        <v>0</v>
      </c>
      <c r="D4" s="9">
        <v>0</v>
      </c>
      <c r="E4" s="11">
        <f>+B4+C4+D4</f>
        <v>0</v>
      </c>
      <c r="F4" s="11">
        <f>SUM(B5:B29)+SUM(D5:D29)</f>
        <v>0</v>
      </c>
      <c r="G4" s="19"/>
      <c r="I4" s="21">
        <v>1</v>
      </c>
      <c r="J4" s="22"/>
      <c r="K4" s="23">
        <v>45811</v>
      </c>
      <c r="L4" s="23">
        <v>45811</v>
      </c>
      <c r="M4" s="69" t="s">
        <v>151</v>
      </c>
      <c r="N4" s="25"/>
    </row>
    <row r="5" spans="1:14" ht="17.399999999999999" x14ac:dyDescent="0.45">
      <c r="B5" s="35"/>
      <c r="C5" s="19"/>
      <c r="D5" s="24"/>
      <c r="E5" s="27"/>
      <c r="F5" s="27"/>
      <c r="G5" s="24"/>
      <c r="I5" s="26">
        <v>1</v>
      </c>
      <c r="J5" s="22"/>
      <c r="K5" s="27">
        <v>45877</v>
      </c>
      <c r="L5" s="27">
        <v>45877</v>
      </c>
      <c r="M5" s="69" t="s">
        <v>175</v>
      </c>
      <c r="N5" s="24"/>
    </row>
    <row r="6" spans="1:14" ht="17.399999999999999" x14ac:dyDescent="0.45">
      <c r="B6" s="35"/>
      <c r="C6" s="19"/>
      <c r="D6" s="24"/>
      <c r="E6" s="24"/>
      <c r="F6" s="24"/>
      <c r="G6" s="24"/>
      <c r="I6" s="26">
        <v>1</v>
      </c>
      <c r="J6" s="22"/>
      <c r="K6" s="27">
        <v>45933</v>
      </c>
      <c r="L6" s="27">
        <v>45933</v>
      </c>
      <c r="M6" s="70" t="s">
        <v>217</v>
      </c>
      <c r="N6" s="24"/>
    </row>
    <row r="7" spans="1:14" ht="17.399999999999999" x14ac:dyDescent="0.45">
      <c r="B7" s="35"/>
      <c r="C7" s="19"/>
      <c r="D7" s="24"/>
      <c r="E7" s="24"/>
      <c r="F7" s="24"/>
      <c r="G7" s="24"/>
      <c r="I7" s="26">
        <v>0.5</v>
      </c>
      <c r="J7" s="22" t="s">
        <v>10</v>
      </c>
      <c r="K7" s="27">
        <v>45954</v>
      </c>
      <c r="L7" s="27">
        <v>45954</v>
      </c>
      <c r="M7" s="69" t="s">
        <v>231</v>
      </c>
      <c r="N7" s="24"/>
    </row>
    <row r="8" spans="1:14" ht="17.399999999999999" x14ac:dyDescent="0.45">
      <c r="B8" s="35"/>
      <c r="C8" s="19"/>
      <c r="D8" s="24"/>
      <c r="E8" s="24"/>
      <c r="F8" s="24"/>
      <c r="G8" s="24"/>
      <c r="I8" s="26">
        <v>1</v>
      </c>
      <c r="J8" s="22"/>
      <c r="K8" s="27">
        <v>45989</v>
      </c>
      <c r="L8" s="27">
        <v>45989</v>
      </c>
      <c r="M8" s="24"/>
      <c r="N8" s="24"/>
    </row>
    <row r="9" spans="1:14" ht="17.399999999999999" x14ac:dyDescent="0.45">
      <c r="B9" s="35"/>
      <c r="C9" s="19"/>
      <c r="D9" s="24"/>
      <c r="E9" s="24"/>
      <c r="F9" s="24"/>
      <c r="G9" s="24"/>
      <c r="I9" s="26"/>
      <c r="J9" s="22"/>
      <c r="K9" s="24"/>
      <c r="L9" s="24"/>
      <c r="M9" s="24"/>
      <c r="N9" s="24"/>
    </row>
    <row r="10" spans="1:14" ht="17.399999999999999" x14ac:dyDescent="0.45">
      <c r="B10" s="35"/>
      <c r="C10" s="19"/>
      <c r="D10" s="24"/>
      <c r="E10" s="24"/>
      <c r="F10" s="24"/>
      <c r="G10" s="24"/>
      <c r="I10" s="26"/>
      <c r="J10" s="22"/>
      <c r="K10" s="24"/>
      <c r="L10" s="24"/>
      <c r="M10" s="24"/>
      <c r="N10" s="24"/>
    </row>
    <row r="11" spans="1:14" ht="17.399999999999999" x14ac:dyDescent="0.45">
      <c r="B11" s="35"/>
      <c r="C11" s="19"/>
      <c r="D11" s="24"/>
      <c r="E11" s="24"/>
      <c r="F11" s="24"/>
      <c r="G11" s="24"/>
      <c r="I11" s="26"/>
      <c r="J11" s="22"/>
      <c r="K11" s="24"/>
      <c r="L11" s="24"/>
      <c r="M11" s="24"/>
      <c r="N11" s="24"/>
    </row>
    <row r="12" spans="1:14" ht="17.399999999999999" x14ac:dyDescent="0.45">
      <c r="B12" s="35"/>
      <c r="C12" s="19"/>
      <c r="D12" s="24"/>
      <c r="E12" s="24"/>
      <c r="F12" s="24"/>
      <c r="G12" s="24"/>
      <c r="I12" s="26"/>
      <c r="J12" s="22"/>
      <c r="K12" s="24"/>
      <c r="L12" s="24"/>
      <c r="M12" s="24"/>
      <c r="N12" s="24"/>
    </row>
    <row r="13" spans="1:14" ht="17.399999999999999" x14ac:dyDescent="0.45">
      <c r="B13" s="35"/>
      <c r="C13" s="19"/>
      <c r="D13" s="24"/>
      <c r="E13" s="24"/>
      <c r="F13" s="24"/>
      <c r="G13" s="24"/>
      <c r="I13" s="26"/>
      <c r="J13" s="22"/>
      <c r="K13" s="24"/>
      <c r="L13" s="24"/>
      <c r="M13" s="24"/>
      <c r="N13" s="24"/>
    </row>
    <row r="14" spans="1:14" ht="17.399999999999999" x14ac:dyDescent="0.45">
      <c r="B14" s="35"/>
      <c r="C14" s="19"/>
      <c r="D14" s="24"/>
      <c r="E14" s="24"/>
      <c r="F14" s="24"/>
      <c r="G14" s="24"/>
      <c r="I14" s="26"/>
      <c r="J14" s="22"/>
      <c r="K14" s="24"/>
      <c r="L14" s="24"/>
      <c r="M14" s="24"/>
      <c r="N14" s="24"/>
    </row>
    <row r="15" spans="1:14" ht="18" thickBot="1" x14ac:dyDescent="0.5">
      <c r="B15" s="35"/>
      <c r="C15" s="19"/>
      <c r="D15" s="24"/>
      <c r="E15" s="24"/>
      <c r="F15" s="24"/>
      <c r="G15" s="24"/>
      <c r="I15" s="28"/>
      <c r="J15" s="22"/>
      <c r="K15" s="29"/>
      <c r="L15" s="29"/>
      <c r="M15" s="29"/>
      <c r="N15" s="29"/>
    </row>
    <row r="16" spans="1:14" ht="21.6" thickBot="1" x14ac:dyDescent="0.55000000000000004">
      <c r="B16" s="35"/>
      <c r="C16" s="19"/>
      <c r="D16" s="24"/>
      <c r="E16" s="36"/>
      <c r="F16" s="36"/>
      <c r="G16" s="36"/>
      <c r="I16" s="15">
        <f>SUM(I4:I15)</f>
        <v>4.5</v>
      </c>
      <c r="J16" s="93" t="str">
        <f>IF(I16&gt;=6,"YA NO PUEDE SOLICITAR DIAS ADMINISTRATIVOS","PUEDE SOLICITAR DIAS ADMINISTRATIVOS")</f>
        <v>PUEDE SOLICITAR DIAS ADMINISTRATIVOS</v>
      </c>
      <c r="K16" s="94"/>
      <c r="L16" s="94"/>
      <c r="M16" s="94"/>
      <c r="N16" s="95"/>
    </row>
    <row r="17" spans="2:14" ht="21.6" thickBot="1" x14ac:dyDescent="0.55000000000000004">
      <c r="B17" s="35"/>
      <c r="C17" s="19"/>
      <c r="D17" s="24"/>
      <c r="E17" s="36"/>
      <c r="F17" s="36"/>
      <c r="G17" s="36"/>
      <c r="I17" s="17">
        <f>6-I16</f>
        <v>1.5</v>
      </c>
      <c r="J17" s="93" t="str">
        <f>IF(I16&gt;6,"EXISTE UN ERROR","OK")</f>
        <v>OK</v>
      </c>
      <c r="K17" s="94"/>
      <c r="L17" s="94"/>
      <c r="M17" s="94"/>
      <c r="N17" s="95"/>
    </row>
    <row r="18" spans="2:14" ht="18" thickBot="1" x14ac:dyDescent="0.5">
      <c r="B18" s="35"/>
      <c r="C18" s="19"/>
      <c r="D18" s="24"/>
      <c r="E18" s="36"/>
      <c r="F18" s="36"/>
      <c r="G18" s="36"/>
      <c r="I18" s="1"/>
    </row>
    <row r="19" spans="2:14" ht="19.8" thickBot="1" x14ac:dyDescent="0.5">
      <c r="B19" s="35"/>
      <c r="C19" s="19"/>
      <c r="D19" s="24"/>
      <c r="E19" s="36"/>
      <c r="F19" s="36"/>
      <c r="G19" s="36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24"/>
      <c r="E20" s="36"/>
      <c r="F20" s="36"/>
      <c r="G20" s="36"/>
      <c r="I20" s="21"/>
      <c r="J20" s="30"/>
      <c r="K20" s="31"/>
      <c r="L20" s="31"/>
      <c r="M20" s="32"/>
      <c r="N20" s="32"/>
    </row>
    <row r="21" spans="2:14" ht="17.399999999999999" x14ac:dyDescent="0.45">
      <c r="B21" s="35"/>
      <c r="C21" s="19"/>
      <c r="D21" s="24"/>
      <c r="E21" s="36"/>
      <c r="F21" s="36"/>
      <c r="G21" s="36"/>
      <c r="I21" s="26"/>
      <c r="J21" s="30"/>
      <c r="K21" s="34"/>
      <c r="L21" s="34"/>
      <c r="M21" s="34"/>
      <c r="N21" s="34"/>
    </row>
    <row r="22" spans="2:14" ht="17.399999999999999" x14ac:dyDescent="0.45">
      <c r="B22" s="35"/>
      <c r="C22" s="19"/>
      <c r="D22" s="24"/>
      <c r="E22" s="36"/>
      <c r="F22" s="36"/>
      <c r="G22" s="36"/>
      <c r="I22" s="26"/>
      <c r="J22" s="30"/>
      <c r="K22" s="34"/>
      <c r="L22" s="34"/>
      <c r="M22" s="34"/>
      <c r="N22" s="34"/>
    </row>
    <row r="23" spans="2:14" ht="17.399999999999999" x14ac:dyDescent="0.45">
      <c r="B23" s="35"/>
      <c r="C23" s="19"/>
      <c r="D23" s="24"/>
      <c r="E23" s="36"/>
      <c r="F23" s="36"/>
      <c r="G23" s="36"/>
      <c r="I23" s="26"/>
      <c r="J23" s="30"/>
      <c r="K23" s="34"/>
      <c r="L23" s="34"/>
      <c r="M23" s="34"/>
      <c r="N23" s="34"/>
    </row>
    <row r="24" spans="2:14" ht="18" thickBot="1" x14ac:dyDescent="0.5">
      <c r="B24" s="35"/>
      <c r="C24" s="19"/>
      <c r="D24" s="24"/>
      <c r="E24" s="36"/>
      <c r="F24" s="36"/>
      <c r="G24" s="36"/>
      <c r="I24" s="26"/>
      <c r="J24" s="30"/>
      <c r="K24" s="34"/>
      <c r="L24" s="34"/>
      <c r="M24" s="34"/>
      <c r="N24" s="34"/>
    </row>
    <row r="25" spans="2:14" ht="21.6" thickBot="1" x14ac:dyDescent="0.55000000000000004">
      <c r="B25" s="35"/>
      <c r="C25" s="19"/>
      <c r="D25" s="24"/>
      <c r="E25" s="36"/>
      <c r="F25" s="36"/>
      <c r="G25" s="36"/>
      <c r="I25" s="15">
        <f>SUM(I20:I24)</f>
        <v>0</v>
      </c>
      <c r="J25" s="93" t="str">
        <f>IF(I25&gt;=5,"YA NO PUEDE SOLICITAR DIAS CAPACITACION","PUEDE SOLICITAR DIAS CAPACITACION")</f>
        <v>PUEDE SOLICITAR DIAS CAPACITACION</v>
      </c>
      <c r="K25" s="94"/>
      <c r="L25" s="94"/>
      <c r="M25" s="94"/>
      <c r="N25" s="95"/>
    </row>
    <row r="26" spans="2:14" ht="21.6" thickBot="1" x14ac:dyDescent="0.55000000000000004">
      <c r="B26" s="35"/>
      <c r="C26" s="19"/>
      <c r="D26" s="24"/>
      <c r="E26" s="36"/>
      <c r="F26" s="36"/>
      <c r="G26" s="36"/>
      <c r="I26" s="17">
        <f>5-I25</f>
        <v>5</v>
      </c>
      <c r="J26" s="93" t="str">
        <f>IF(I25&gt;5,"EXISTE UN ERROR","OK")</f>
        <v>OK</v>
      </c>
      <c r="K26" s="94"/>
      <c r="L26" s="94"/>
      <c r="M26" s="94"/>
      <c r="N26" s="95"/>
    </row>
    <row r="27" spans="2:14" ht="17.399999999999999" x14ac:dyDescent="0.45">
      <c r="B27" s="35"/>
      <c r="C27" s="19"/>
      <c r="D27" s="24"/>
      <c r="E27" s="36"/>
      <c r="F27" s="36"/>
      <c r="G27" s="36"/>
    </row>
    <row r="28" spans="2:14" ht="17.399999999999999" x14ac:dyDescent="0.45">
      <c r="B28" s="35"/>
      <c r="C28" s="19"/>
      <c r="D28" s="24"/>
      <c r="E28" s="36"/>
      <c r="F28" s="36"/>
      <c r="G28" s="36"/>
    </row>
    <row r="29" spans="2:14" ht="18" thickBot="1" x14ac:dyDescent="0.5">
      <c r="B29" s="35"/>
      <c r="C29" s="41"/>
      <c r="D29" s="42"/>
      <c r="E29" s="37"/>
      <c r="F29" s="37"/>
      <c r="G29" s="37"/>
    </row>
    <row r="30" spans="2:14" ht="21.6" thickBot="1" x14ac:dyDescent="0.55000000000000004">
      <c r="B30" s="8">
        <f>+E4-F4</f>
        <v>0</v>
      </c>
      <c r="C30" s="87" t="str">
        <f>IF(E4&lt;=F4,"YA NO TIENE FERIADOS","PUEDE SOLICITAR DIAS FERIADOS")</f>
        <v>YA NO TIENE FERIADOS</v>
      </c>
      <c r="D30" s="88"/>
      <c r="E30" s="88"/>
      <c r="F30" s="88"/>
      <c r="G30" s="89"/>
    </row>
    <row r="31" spans="2:14" ht="19.2" thickBot="1" x14ac:dyDescent="0.5">
      <c r="C31" s="90" t="str">
        <f>IF(F4&gt;E4,"EXISTE UN ERROR","OK")</f>
        <v>OK</v>
      </c>
      <c r="D31" s="91"/>
      <c r="E31" s="91"/>
      <c r="F31" s="91"/>
      <c r="G31" s="92"/>
    </row>
    <row r="36" spans="2:25" ht="19.2" thickBot="1" x14ac:dyDescent="0.5">
      <c r="B36" s="16" t="s">
        <v>49</v>
      </c>
      <c r="I36" s="16" t="s">
        <v>49</v>
      </c>
    </row>
    <row r="37" spans="2:25" ht="18.600000000000001" thickBot="1" x14ac:dyDescent="0.4">
      <c r="B37" s="5" t="s">
        <v>0</v>
      </c>
      <c r="C37" s="5" t="s">
        <v>1</v>
      </c>
      <c r="D37" s="5" t="s">
        <v>98</v>
      </c>
      <c r="E37" s="5" t="s">
        <v>12</v>
      </c>
      <c r="F37" s="6" t="s">
        <v>2</v>
      </c>
      <c r="G37" s="6" t="s">
        <v>7</v>
      </c>
      <c r="I37" s="2" t="s">
        <v>3</v>
      </c>
      <c r="J37" s="3" t="s">
        <v>4</v>
      </c>
      <c r="K37" s="3" t="s">
        <v>5</v>
      </c>
      <c r="L37" s="3" t="s">
        <v>6</v>
      </c>
      <c r="M37" s="3" t="s">
        <v>7</v>
      </c>
      <c r="N37" s="4" t="s">
        <v>8</v>
      </c>
      <c r="Y37" s="7" t="s">
        <v>9</v>
      </c>
    </row>
    <row r="38" spans="2:25" ht="19.2" x14ac:dyDescent="0.45">
      <c r="B38" s="9">
        <v>25</v>
      </c>
      <c r="C38" s="9">
        <v>14</v>
      </c>
      <c r="D38" s="9">
        <v>0</v>
      </c>
      <c r="E38" s="11">
        <f>+B38+C38+D38</f>
        <v>39</v>
      </c>
      <c r="F38" s="11">
        <f>SUM(B39:B63)+SUM(D39:D63)</f>
        <v>19</v>
      </c>
      <c r="G38" s="19"/>
      <c r="I38" s="21">
        <v>1</v>
      </c>
      <c r="J38" s="22"/>
      <c r="K38" s="23">
        <v>45758</v>
      </c>
      <c r="L38" s="23">
        <v>45758</v>
      </c>
      <c r="M38" s="71" t="s">
        <v>132</v>
      </c>
      <c r="N38" s="25"/>
      <c r="Y38" s="7" t="s">
        <v>10</v>
      </c>
    </row>
    <row r="39" spans="2:25" ht="19.2" x14ac:dyDescent="0.45">
      <c r="B39" s="35">
        <v>15</v>
      </c>
      <c r="C39" s="19"/>
      <c r="D39" s="24"/>
      <c r="E39" s="27">
        <v>45691</v>
      </c>
      <c r="F39" s="27">
        <v>45709</v>
      </c>
      <c r="G39" s="69" t="s">
        <v>145</v>
      </c>
      <c r="I39" s="26">
        <v>1</v>
      </c>
      <c r="J39" s="22"/>
      <c r="K39" s="27">
        <v>45814</v>
      </c>
      <c r="L39" s="27">
        <v>45814</v>
      </c>
      <c r="M39" s="69" t="s">
        <v>151</v>
      </c>
      <c r="N39" s="24"/>
      <c r="Y39" s="7" t="s">
        <v>11</v>
      </c>
    </row>
    <row r="40" spans="2:25" ht="17.399999999999999" x14ac:dyDescent="0.45">
      <c r="B40" s="77"/>
      <c r="C40" s="19"/>
      <c r="D40" s="24"/>
      <c r="E40" s="27">
        <v>45838</v>
      </c>
      <c r="F40" s="27">
        <v>45842</v>
      </c>
      <c r="G40" s="24"/>
      <c r="I40" s="26">
        <v>1</v>
      </c>
      <c r="J40" s="22"/>
      <c r="K40" s="27">
        <v>45826</v>
      </c>
      <c r="L40" s="27">
        <v>45826</v>
      </c>
      <c r="M40" s="69" t="s">
        <v>157</v>
      </c>
      <c r="N40" s="24"/>
    </row>
    <row r="41" spans="2:25" ht="17.399999999999999" x14ac:dyDescent="0.45">
      <c r="B41" s="35">
        <v>3</v>
      </c>
      <c r="C41" s="19"/>
      <c r="D41" s="24"/>
      <c r="E41" s="27">
        <v>45838</v>
      </c>
      <c r="F41" s="27">
        <v>45840</v>
      </c>
      <c r="G41" s="69" t="s">
        <v>160</v>
      </c>
      <c r="I41" s="26">
        <v>1</v>
      </c>
      <c r="J41" s="22"/>
      <c r="K41" s="27">
        <v>45873</v>
      </c>
      <c r="L41" s="27">
        <v>45873</v>
      </c>
      <c r="M41" s="69" t="s">
        <v>175</v>
      </c>
      <c r="N41" s="24"/>
    </row>
    <row r="42" spans="2:25" ht="17.399999999999999" x14ac:dyDescent="0.45">
      <c r="B42" s="35">
        <v>1</v>
      </c>
      <c r="C42" s="19"/>
      <c r="D42" s="24"/>
      <c r="E42" s="27">
        <v>45842</v>
      </c>
      <c r="F42" s="27">
        <v>45842</v>
      </c>
      <c r="G42" s="69" t="s">
        <v>160</v>
      </c>
      <c r="I42" s="26">
        <v>0.5</v>
      </c>
      <c r="J42" s="22" t="s">
        <v>10</v>
      </c>
      <c r="K42" s="27">
        <v>45891</v>
      </c>
      <c r="L42" s="27">
        <v>45891</v>
      </c>
      <c r="M42" s="69" t="s">
        <v>186</v>
      </c>
      <c r="N42" s="24"/>
    </row>
    <row r="43" spans="2:25" ht="17.399999999999999" x14ac:dyDescent="0.45">
      <c r="B43" s="35"/>
      <c r="C43" s="19"/>
      <c r="D43" s="24"/>
      <c r="E43" s="24"/>
      <c r="F43" s="24"/>
      <c r="G43" s="24"/>
      <c r="I43" s="26">
        <v>1</v>
      </c>
      <c r="J43" s="22"/>
      <c r="K43" s="27">
        <v>45994</v>
      </c>
      <c r="L43" s="27">
        <v>45994</v>
      </c>
      <c r="M43" s="24"/>
      <c r="N43" s="24"/>
    </row>
    <row r="44" spans="2:25" ht="17.399999999999999" x14ac:dyDescent="0.45">
      <c r="B44" s="35"/>
      <c r="C44" s="19"/>
      <c r="D44" s="24"/>
      <c r="E44" s="24"/>
      <c r="F44" s="24"/>
      <c r="G44" s="24"/>
      <c r="I44" s="26"/>
      <c r="J44" s="22"/>
      <c r="K44" s="24"/>
      <c r="L44" s="24"/>
      <c r="M44" s="24"/>
      <c r="N44" s="24"/>
    </row>
    <row r="45" spans="2:25" ht="17.399999999999999" x14ac:dyDescent="0.45">
      <c r="B45" s="35"/>
      <c r="C45" s="19"/>
      <c r="D45" s="24"/>
      <c r="E45" s="24"/>
      <c r="F45" s="24"/>
      <c r="G45" s="24"/>
      <c r="I45" s="26"/>
      <c r="J45" s="22"/>
      <c r="K45" s="24"/>
      <c r="L45" s="24"/>
      <c r="M45" s="24"/>
      <c r="N45" s="24"/>
    </row>
    <row r="46" spans="2:25" ht="17.399999999999999" x14ac:dyDescent="0.45">
      <c r="B46" s="35"/>
      <c r="C46" s="19"/>
      <c r="D46" s="24"/>
      <c r="E46" s="24"/>
      <c r="F46" s="24"/>
      <c r="G46" s="24"/>
      <c r="I46" s="26"/>
      <c r="J46" s="22"/>
      <c r="K46" s="24"/>
      <c r="L46" s="24"/>
      <c r="M46" s="24"/>
      <c r="N46" s="24"/>
    </row>
    <row r="47" spans="2:25" ht="17.399999999999999" x14ac:dyDescent="0.45">
      <c r="B47" s="35"/>
      <c r="C47" s="19"/>
      <c r="D47" s="24"/>
      <c r="E47" s="24"/>
      <c r="F47" s="24"/>
      <c r="G47" s="24"/>
      <c r="I47" s="26"/>
      <c r="J47" s="22"/>
      <c r="K47" s="24"/>
      <c r="L47" s="24"/>
      <c r="M47" s="24"/>
      <c r="N47" s="24"/>
    </row>
    <row r="48" spans="2:25" ht="17.399999999999999" x14ac:dyDescent="0.45">
      <c r="B48" s="35"/>
      <c r="C48" s="19"/>
      <c r="D48" s="24"/>
      <c r="E48" s="24"/>
      <c r="F48" s="24"/>
      <c r="G48" s="24"/>
      <c r="I48" s="26"/>
      <c r="J48" s="22"/>
      <c r="K48" s="24"/>
      <c r="L48" s="24"/>
      <c r="M48" s="24"/>
      <c r="N48" s="24"/>
    </row>
    <row r="49" spans="2:14" ht="18" thickBot="1" x14ac:dyDescent="0.5">
      <c r="B49" s="35"/>
      <c r="C49" s="19"/>
      <c r="D49" s="24"/>
      <c r="E49" s="24"/>
      <c r="F49" s="24"/>
      <c r="G49" s="24"/>
      <c r="I49" s="28"/>
      <c r="J49" s="22"/>
      <c r="K49" s="29"/>
      <c r="L49" s="29"/>
      <c r="M49" s="29"/>
      <c r="N49" s="29"/>
    </row>
    <row r="50" spans="2:14" ht="21.6" thickBot="1" x14ac:dyDescent="0.55000000000000004">
      <c r="B50" s="35"/>
      <c r="C50" s="19"/>
      <c r="D50" s="24"/>
      <c r="E50" s="36"/>
      <c r="F50" s="36"/>
      <c r="G50" s="36"/>
      <c r="I50" s="15">
        <f>SUM(I38:I49)</f>
        <v>5.5</v>
      </c>
      <c r="J50" s="93" t="str">
        <f>IF(I50&gt;=6,"YA NO PUEDE SOLICITAR DIAS ADMINISTRATIVOS","PUEDE SOLICITAR DIAS ADMINISTRATIVOS")</f>
        <v>PUEDE SOLICITAR DIAS ADMINISTRATIVOS</v>
      </c>
      <c r="K50" s="94"/>
      <c r="L50" s="94"/>
      <c r="M50" s="94"/>
      <c r="N50" s="95"/>
    </row>
    <row r="51" spans="2:14" ht="21.6" thickBot="1" x14ac:dyDescent="0.55000000000000004">
      <c r="B51" s="35"/>
      <c r="C51" s="19"/>
      <c r="D51" s="24"/>
      <c r="E51" s="36"/>
      <c r="F51" s="36"/>
      <c r="G51" s="36"/>
      <c r="I51" s="17">
        <f>6-I50</f>
        <v>0.5</v>
      </c>
      <c r="J51" s="93" t="str">
        <f>IF(I50&gt;6,"EXISTE UN ERROR","OK")</f>
        <v>OK</v>
      </c>
      <c r="K51" s="94"/>
      <c r="L51" s="94"/>
      <c r="M51" s="94"/>
      <c r="N51" s="95"/>
    </row>
    <row r="52" spans="2:14" ht="18" thickBot="1" x14ac:dyDescent="0.5">
      <c r="B52" s="35"/>
      <c r="C52" s="19"/>
      <c r="D52" s="24"/>
      <c r="E52" s="36"/>
      <c r="F52" s="36"/>
      <c r="G52" s="36"/>
      <c r="I52" s="1"/>
    </row>
    <row r="53" spans="2:14" ht="19.8" thickBot="1" x14ac:dyDescent="0.5">
      <c r="B53" s="35"/>
      <c r="C53" s="19"/>
      <c r="D53" s="24"/>
      <c r="E53" s="36"/>
      <c r="F53" s="36"/>
      <c r="G53" s="36"/>
      <c r="I53" s="12" t="s">
        <v>3</v>
      </c>
      <c r="J53" s="13"/>
      <c r="K53" s="13" t="s">
        <v>5</v>
      </c>
      <c r="L53" s="13" t="s">
        <v>6</v>
      </c>
      <c r="M53" s="13" t="s">
        <v>7</v>
      </c>
      <c r="N53" s="14" t="s">
        <v>8</v>
      </c>
    </row>
    <row r="54" spans="2:14" ht="17.399999999999999" x14ac:dyDescent="0.45">
      <c r="B54" s="35"/>
      <c r="C54" s="19"/>
      <c r="D54" s="24"/>
      <c r="E54" s="36"/>
      <c r="F54" s="36"/>
      <c r="G54" s="36"/>
      <c r="I54" s="21"/>
      <c r="J54" s="30"/>
      <c r="K54" s="31"/>
      <c r="L54" s="31"/>
      <c r="M54" s="32"/>
      <c r="N54" s="32"/>
    </row>
    <row r="55" spans="2:14" ht="17.399999999999999" x14ac:dyDescent="0.45">
      <c r="B55" s="35"/>
      <c r="C55" s="19"/>
      <c r="D55" s="24"/>
      <c r="E55" s="36"/>
      <c r="F55" s="36"/>
      <c r="G55" s="36"/>
      <c r="I55" s="26"/>
      <c r="J55" s="30"/>
      <c r="K55" s="34"/>
      <c r="L55" s="34"/>
      <c r="M55" s="34"/>
      <c r="N55" s="34"/>
    </row>
    <row r="56" spans="2:14" ht="17.399999999999999" x14ac:dyDescent="0.45">
      <c r="B56" s="35"/>
      <c r="C56" s="19"/>
      <c r="D56" s="24"/>
      <c r="E56" s="36"/>
      <c r="F56" s="36"/>
      <c r="G56" s="36"/>
      <c r="I56" s="26"/>
      <c r="J56" s="30"/>
      <c r="K56" s="34"/>
      <c r="L56" s="34"/>
      <c r="M56" s="34"/>
      <c r="N56" s="34"/>
    </row>
    <row r="57" spans="2:14" ht="17.399999999999999" x14ac:dyDescent="0.45">
      <c r="B57" s="35"/>
      <c r="C57" s="19"/>
      <c r="D57" s="24"/>
      <c r="E57" s="36"/>
      <c r="F57" s="36"/>
      <c r="G57" s="36"/>
      <c r="I57" s="26"/>
      <c r="J57" s="30"/>
      <c r="K57" s="34"/>
      <c r="L57" s="34"/>
      <c r="M57" s="34"/>
      <c r="N57" s="34"/>
    </row>
    <row r="58" spans="2:14" ht="18" thickBot="1" x14ac:dyDescent="0.5">
      <c r="B58" s="35"/>
      <c r="C58" s="19"/>
      <c r="D58" s="24"/>
      <c r="E58" s="36"/>
      <c r="F58" s="36"/>
      <c r="G58" s="36"/>
      <c r="I58" s="26"/>
      <c r="J58" s="30"/>
      <c r="K58" s="34"/>
      <c r="L58" s="34"/>
      <c r="M58" s="34"/>
      <c r="N58" s="34"/>
    </row>
    <row r="59" spans="2:14" ht="21.6" thickBot="1" x14ac:dyDescent="0.55000000000000004">
      <c r="B59" s="35"/>
      <c r="C59" s="19"/>
      <c r="D59" s="24"/>
      <c r="E59" s="36"/>
      <c r="F59" s="36"/>
      <c r="G59" s="36"/>
      <c r="I59" s="15">
        <f>SUM(I54:I58)</f>
        <v>0</v>
      </c>
      <c r="J59" s="93" t="str">
        <f>IF(I59&gt;=5,"YA NO PUEDE SOLICITAR DIAS CAPACITACION","PUEDE SOLICITAR DIAS CAPACITACION")</f>
        <v>PUEDE SOLICITAR DIAS CAPACITACION</v>
      </c>
      <c r="K59" s="94"/>
      <c r="L59" s="94"/>
      <c r="M59" s="94"/>
      <c r="N59" s="95"/>
    </row>
    <row r="60" spans="2:14" ht="21.6" thickBot="1" x14ac:dyDescent="0.55000000000000004">
      <c r="B60" s="35"/>
      <c r="C60" s="19"/>
      <c r="D60" s="24"/>
      <c r="E60" s="36"/>
      <c r="F60" s="36"/>
      <c r="G60" s="36"/>
      <c r="I60" s="17">
        <f>5-I59</f>
        <v>5</v>
      </c>
      <c r="J60" s="93" t="str">
        <f>IF(I59&gt;5,"EXISTE UN ERROR","OK")</f>
        <v>OK</v>
      </c>
      <c r="K60" s="94"/>
      <c r="L60" s="94"/>
      <c r="M60" s="94"/>
      <c r="N60" s="95"/>
    </row>
    <row r="61" spans="2:14" ht="17.399999999999999" x14ac:dyDescent="0.45">
      <c r="B61" s="35"/>
      <c r="C61" s="19"/>
      <c r="D61" s="24"/>
      <c r="E61" s="36"/>
      <c r="F61" s="36"/>
      <c r="G61" s="36"/>
    </row>
    <row r="62" spans="2:14" ht="17.399999999999999" x14ac:dyDescent="0.45">
      <c r="B62" s="35"/>
      <c r="C62" s="19"/>
      <c r="D62" s="24"/>
      <c r="E62" s="36"/>
      <c r="F62" s="36"/>
      <c r="G62" s="36"/>
    </row>
    <row r="63" spans="2:14" ht="18" thickBot="1" x14ac:dyDescent="0.5">
      <c r="B63" s="35"/>
      <c r="C63" s="41"/>
      <c r="D63" s="42"/>
      <c r="E63" s="37"/>
      <c r="F63" s="37"/>
      <c r="G63" s="37"/>
    </row>
    <row r="64" spans="2:14" ht="21.6" thickBot="1" x14ac:dyDescent="0.55000000000000004">
      <c r="B64" s="8">
        <f>+E38-F38</f>
        <v>20</v>
      </c>
      <c r="C64" s="87" t="str">
        <f>IF(E38&lt;=F38,"YA NO TIENE FERIADOS","PUEDE SOLICITAR DIAS FERIADOS")</f>
        <v>PUEDE SOLICITAR DIAS FERIADOS</v>
      </c>
      <c r="D64" s="88"/>
      <c r="E64" s="88"/>
      <c r="F64" s="88"/>
      <c r="G64" s="89"/>
    </row>
    <row r="65" spans="2:14" ht="19.2" thickBot="1" x14ac:dyDescent="0.5">
      <c r="C65" s="90" t="str">
        <f>IF(F38&gt;E38,"EXISTE UN ERROR","OK")</f>
        <v>OK</v>
      </c>
      <c r="D65" s="91"/>
      <c r="E65" s="91"/>
      <c r="F65" s="91"/>
      <c r="G65" s="92"/>
    </row>
    <row r="68" spans="2:14" ht="19.2" thickBot="1" x14ac:dyDescent="0.5">
      <c r="B68" s="16" t="s">
        <v>50</v>
      </c>
      <c r="I68" s="16" t="s">
        <v>50</v>
      </c>
    </row>
    <row r="69" spans="2:14" ht="18.600000000000001" thickBot="1" x14ac:dyDescent="0.4">
      <c r="B69" s="5" t="s">
        <v>0</v>
      </c>
      <c r="C69" s="5" t="s">
        <v>1</v>
      </c>
      <c r="D69" s="5" t="s">
        <v>98</v>
      </c>
      <c r="E69" s="5" t="s">
        <v>12</v>
      </c>
      <c r="F69" s="6" t="s">
        <v>2</v>
      </c>
      <c r="G69" s="6" t="s">
        <v>7</v>
      </c>
      <c r="I69" s="2" t="s">
        <v>3</v>
      </c>
      <c r="J69" s="3" t="s">
        <v>4</v>
      </c>
      <c r="K69" s="3" t="s">
        <v>5</v>
      </c>
      <c r="L69" s="3" t="s">
        <v>6</v>
      </c>
      <c r="M69" s="3" t="s">
        <v>7</v>
      </c>
      <c r="N69" s="4" t="s">
        <v>8</v>
      </c>
    </row>
    <row r="70" spans="2:14" ht="17.399999999999999" x14ac:dyDescent="0.45">
      <c r="B70" s="9">
        <v>15</v>
      </c>
      <c r="C70" s="9">
        <v>0</v>
      </c>
      <c r="D70" s="9">
        <v>0</v>
      </c>
      <c r="E70" s="11">
        <f>+B70+C70+D70</f>
        <v>15</v>
      </c>
      <c r="F70" s="11">
        <f>SUM(B71:B95)+SUM(D71:D95)</f>
        <v>5</v>
      </c>
      <c r="G70" s="19"/>
      <c r="I70" s="21">
        <v>1</v>
      </c>
      <c r="J70" s="22"/>
      <c r="K70" s="23">
        <v>45779</v>
      </c>
      <c r="L70" s="23">
        <v>45779</v>
      </c>
      <c r="M70" s="70" t="s">
        <v>135</v>
      </c>
      <c r="N70" s="25"/>
    </row>
    <row r="71" spans="2:14" ht="17.399999999999999" x14ac:dyDescent="0.45">
      <c r="B71" s="35">
        <v>1</v>
      </c>
      <c r="C71" s="19"/>
      <c r="D71" s="24"/>
      <c r="E71" s="27">
        <v>45764</v>
      </c>
      <c r="F71" s="27">
        <v>45764</v>
      </c>
      <c r="G71" s="69" t="s">
        <v>137</v>
      </c>
      <c r="I71" s="26">
        <v>0.5</v>
      </c>
      <c r="J71" s="22" t="s">
        <v>10</v>
      </c>
      <c r="K71" s="27">
        <v>45786</v>
      </c>
      <c r="L71" s="27">
        <v>45786</v>
      </c>
      <c r="M71" s="69" t="s">
        <v>136</v>
      </c>
      <c r="N71" s="24"/>
    </row>
    <row r="72" spans="2:14" ht="17.399999999999999" x14ac:dyDescent="0.45">
      <c r="B72" s="35">
        <v>4</v>
      </c>
      <c r="C72" s="19"/>
      <c r="D72" s="24"/>
      <c r="E72" s="27">
        <v>45859</v>
      </c>
      <c r="F72" s="27">
        <v>45862</v>
      </c>
      <c r="G72" s="69" t="s">
        <v>160</v>
      </c>
      <c r="I72" s="26">
        <v>2</v>
      </c>
      <c r="J72" s="22"/>
      <c r="K72" s="27">
        <v>45799</v>
      </c>
      <c r="L72" s="27">
        <v>45800</v>
      </c>
      <c r="M72" s="71" t="s">
        <v>147</v>
      </c>
      <c r="N72" s="24"/>
    </row>
    <row r="73" spans="2:14" ht="17.399999999999999" x14ac:dyDescent="0.45">
      <c r="B73" s="35"/>
      <c r="C73" s="19"/>
      <c r="D73" s="24"/>
      <c r="E73" s="27"/>
      <c r="F73" s="27"/>
      <c r="G73" s="24"/>
      <c r="I73" s="26">
        <v>0.5</v>
      </c>
      <c r="J73" s="22" t="s">
        <v>10</v>
      </c>
      <c r="K73" s="27">
        <v>45841</v>
      </c>
      <c r="L73" s="27">
        <v>45841</v>
      </c>
      <c r="M73" s="70" t="s">
        <v>161</v>
      </c>
      <c r="N73" s="24"/>
    </row>
    <row r="74" spans="2:14" ht="17.399999999999999" x14ac:dyDescent="0.45">
      <c r="B74" s="35"/>
      <c r="C74" s="19"/>
      <c r="D74" s="24"/>
      <c r="E74" s="27"/>
      <c r="F74" s="27"/>
      <c r="G74" s="24"/>
      <c r="I74" s="26">
        <v>1</v>
      </c>
      <c r="J74" s="22"/>
      <c r="K74" s="27">
        <v>45863</v>
      </c>
      <c r="L74" s="27">
        <v>45863</v>
      </c>
      <c r="M74" s="70" t="s">
        <v>163</v>
      </c>
      <c r="N74" s="24"/>
    </row>
    <row r="75" spans="2:14" ht="17.399999999999999" x14ac:dyDescent="0.45">
      <c r="B75" s="35"/>
      <c r="C75" s="19"/>
      <c r="D75" s="24"/>
      <c r="E75" s="24"/>
      <c r="F75" s="24"/>
      <c r="G75" s="24"/>
      <c r="I75" s="26">
        <v>1</v>
      </c>
      <c r="J75" s="22"/>
      <c r="K75" s="27">
        <v>45894</v>
      </c>
      <c r="L75" s="27">
        <v>45894</v>
      </c>
      <c r="M75" s="69" t="s">
        <v>179</v>
      </c>
      <c r="N75" s="24"/>
    </row>
    <row r="76" spans="2:14" ht="17.399999999999999" x14ac:dyDescent="0.45">
      <c r="B76" s="35"/>
      <c r="C76" s="19"/>
      <c r="D76" s="24"/>
      <c r="E76" s="24"/>
      <c r="F76" s="24"/>
      <c r="G76" s="24"/>
      <c r="I76" s="26"/>
      <c r="J76" s="22"/>
      <c r="K76" s="24"/>
      <c r="L76" s="24"/>
      <c r="M76" s="24"/>
      <c r="N76" s="24"/>
    </row>
    <row r="77" spans="2:14" ht="17.399999999999999" x14ac:dyDescent="0.45">
      <c r="B77" s="35"/>
      <c r="C77" s="19"/>
      <c r="D77" s="24"/>
      <c r="E77" s="24"/>
      <c r="F77" s="24"/>
      <c r="G77" s="24"/>
      <c r="I77" s="26"/>
      <c r="J77" s="22"/>
      <c r="K77" s="24"/>
      <c r="L77" s="24"/>
      <c r="M77" s="24"/>
      <c r="N77" s="24"/>
    </row>
    <row r="78" spans="2:14" ht="17.399999999999999" x14ac:dyDescent="0.45">
      <c r="B78" s="35"/>
      <c r="C78" s="19"/>
      <c r="D78" s="24"/>
      <c r="E78" s="24"/>
      <c r="F78" s="24"/>
      <c r="G78" s="24"/>
      <c r="I78" s="26"/>
      <c r="J78" s="22"/>
      <c r="K78" s="24"/>
      <c r="L78" s="24"/>
      <c r="M78" s="24"/>
      <c r="N78" s="24"/>
    </row>
    <row r="79" spans="2:14" ht="17.399999999999999" x14ac:dyDescent="0.45">
      <c r="B79" s="35"/>
      <c r="C79" s="19"/>
      <c r="D79" s="24"/>
      <c r="E79" s="24"/>
      <c r="F79" s="24"/>
      <c r="G79" s="24"/>
      <c r="I79" s="26"/>
      <c r="J79" s="22"/>
      <c r="K79" s="24"/>
      <c r="L79" s="24"/>
      <c r="M79" s="24"/>
      <c r="N79" s="24"/>
    </row>
    <row r="80" spans="2:14" ht="17.399999999999999" x14ac:dyDescent="0.45">
      <c r="B80" s="35"/>
      <c r="C80" s="19"/>
      <c r="D80" s="24"/>
      <c r="E80" s="24"/>
      <c r="F80" s="24"/>
      <c r="G80" s="24"/>
      <c r="I80" s="26"/>
      <c r="J80" s="22"/>
      <c r="K80" s="24"/>
      <c r="L80" s="24"/>
      <c r="M80" s="24"/>
      <c r="N80" s="24"/>
    </row>
    <row r="81" spans="2:14" ht="18" thickBot="1" x14ac:dyDescent="0.5">
      <c r="B81" s="35"/>
      <c r="C81" s="19"/>
      <c r="D81" s="24"/>
      <c r="E81" s="24"/>
      <c r="F81" s="24"/>
      <c r="G81" s="24"/>
      <c r="I81" s="28"/>
      <c r="J81" s="22"/>
      <c r="K81" s="29"/>
      <c r="L81" s="29"/>
      <c r="M81" s="29"/>
      <c r="N81" s="29"/>
    </row>
    <row r="82" spans="2:14" ht="21.6" thickBot="1" x14ac:dyDescent="0.55000000000000004">
      <c r="B82" s="35"/>
      <c r="C82" s="19"/>
      <c r="D82" s="24"/>
      <c r="E82" s="36"/>
      <c r="F82" s="36"/>
      <c r="G82" s="36"/>
      <c r="I82" s="15">
        <f>SUM(I70:I81)</f>
        <v>6</v>
      </c>
      <c r="J82" s="93" t="str">
        <f>IF(I82&gt;=6,"YA NO PUEDE SOLICITAR DIAS ADMINISTRATIVOS","PUEDE SOLICITAR DIAS ADMINISTRATIVOS")</f>
        <v>YA NO PUEDE SOLICITAR DIAS ADMINISTRATIVOS</v>
      </c>
      <c r="K82" s="94"/>
      <c r="L82" s="94"/>
      <c r="M82" s="94"/>
      <c r="N82" s="95"/>
    </row>
    <row r="83" spans="2:14" ht="21.6" thickBot="1" x14ac:dyDescent="0.55000000000000004">
      <c r="B83" s="35"/>
      <c r="C83" s="19"/>
      <c r="D83" s="24"/>
      <c r="E83" s="36"/>
      <c r="F83" s="36"/>
      <c r="G83" s="36"/>
      <c r="I83" s="17">
        <f>6-I82</f>
        <v>0</v>
      </c>
      <c r="J83" s="93" t="str">
        <f>IF(I82&gt;6,"EXISTE UN ERROR","OK")</f>
        <v>OK</v>
      </c>
      <c r="K83" s="94"/>
      <c r="L83" s="94"/>
      <c r="M83" s="94"/>
      <c r="N83" s="95"/>
    </row>
    <row r="84" spans="2:14" ht="18" thickBot="1" x14ac:dyDescent="0.5">
      <c r="B84" s="35"/>
      <c r="C84" s="19"/>
      <c r="D84" s="24"/>
      <c r="E84" s="36"/>
      <c r="F84" s="36"/>
      <c r="G84" s="36"/>
      <c r="I84" s="1"/>
    </row>
    <row r="85" spans="2:14" ht="19.8" thickBot="1" x14ac:dyDescent="0.5">
      <c r="B85" s="35"/>
      <c r="C85" s="19"/>
      <c r="D85" s="24"/>
      <c r="E85" s="36"/>
      <c r="F85" s="36"/>
      <c r="G85" s="36"/>
      <c r="I85" s="12" t="s">
        <v>3</v>
      </c>
      <c r="J85" s="13"/>
      <c r="K85" s="13" t="s">
        <v>5</v>
      </c>
      <c r="L85" s="13" t="s">
        <v>6</v>
      </c>
      <c r="M85" s="13" t="s">
        <v>7</v>
      </c>
      <c r="N85" s="14" t="s">
        <v>8</v>
      </c>
    </row>
    <row r="86" spans="2:14" ht="17.399999999999999" x14ac:dyDescent="0.45">
      <c r="B86" s="35"/>
      <c r="C86" s="19"/>
      <c r="D86" s="24"/>
      <c r="E86" s="36"/>
      <c r="F86" s="36"/>
      <c r="G86" s="36"/>
      <c r="I86" s="21">
        <v>1</v>
      </c>
      <c r="J86" s="30"/>
      <c r="K86" s="31">
        <v>45820</v>
      </c>
      <c r="L86" s="31">
        <v>45820</v>
      </c>
      <c r="M86" s="32"/>
      <c r="N86" s="32"/>
    </row>
    <row r="87" spans="2:14" ht="17.399999999999999" x14ac:dyDescent="0.45">
      <c r="B87" s="35"/>
      <c r="C87" s="19"/>
      <c r="D87" s="24"/>
      <c r="E87" s="36"/>
      <c r="F87" s="36"/>
      <c r="G87" s="36"/>
      <c r="I87" s="26">
        <v>1</v>
      </c>
      <c r="J87" s="30"/>
      <c r="K87" s="33">
        <v>45838</v>
      </c>
      <c r="L87" s="33">
        <v>45838</v>
      </c>
      <c r="M87" s="34"/>
      <c r="N87" s="34"/>
    </row>
    <row r="88" spans="2:14" ht="17.399999999999999" x14ac:dyDescent="0.45">
      <c r="B88" s="35"/>
      <c r="C88" s="19"/>
      <c r="D88" s="24"/>
      <c r="E88" s="36"/>
      <c r="F88" s="36"/>
      <c r="G88" s="36"/>
      <c r="I88" s="26">
        <v>1</v>
      </c>
      <c r="J88" s="30"/>
      <c r="K88" s="33">
        <v>45845</v>
      </c>
      <c r="L88" s="33">
        <v>45845</v>
      </c>
      <c r="M88" s="34"/>
      <c r="N88" s="34"/>
    </row>
    <row r="89" spans="2:14" ht="17.399999999999999" x14ac:dyDescent="0.45">
      <c r="B89" s="35"/>
      <c r="C89" s="19"/>
      <c r="D89" s="24"/>
      <c r="E89" s="36"/>
      <c r="F89" s="36"/>
      <c r="G89" s="36"/>
      <c r="I89" s="26">
        <v>2</v>
      </c>
      <c r="J89" s="30"/>
      <c r="K89" s="33">
        <v>45855</v>
      </c>
      <c r="L89" s="33">
        <v>45856</v>
      </c>
      <c r="M89" s="34"/>
      <c r="N89" s="34"/>
    </row>
    <row r="90" spans="2:14" ht="18" thickBot="1" x14ac:dyDescent="0.5">
      <c r="B90" s="35"/>
      <c r="C90" s="19"/>
      <c r="D90" s="24"/>
      <c r="E90" s="36"/>
      <c r="F90" s="36"/>
      <c r="G90" s="36"/>
      <c r="I90" s="26"/>
      <c r="J90" s="30"/>
      <c r="K90" s="34"/>
      <c r="L90" s="34"/>
      <c r="M90" s="34"/>
      <c r="N90" s="34"/>
    </row>
    <row r="91" spans="2:14" ht="21.6" thickBot="1" x14ac:dyDescent="0.55000000000000004">
      <c r="B91" s="35"/>
      <c r="C91" s="19"/>
      <c r="D91" s="24"/>
      <c r="E91" s="36"/>
      <c r="F91" s="36"/>
      <c r="G91" s="36"/>
      <c r="I91" s="15">
        <f>SUM(I86:I90)</f>
        <v>5</v>
      </c>
      <c r="J91" s="93" t="str">
        <f>IF(I91&gt;=5,"YA NO PUEDE SOLICITAR DIAS CAPACITACION","PUEDE SOLICITAR DIAS CAPACITACION")</f>
        <v>YA NO PUEDE SOLICITAR DIAS CAPACITACION</v>
      </c>
      <c r="K91" s="94"/>
      <c r="L91" s="94"/>
      <c r="M91" s="94"/>
      <c r="N91" s="95"/>
    </row>
    <row r="92" spans="2:14" ht="21.6" thickBot="1" x14ac:dyDescent="0.55000000000000004">
      <c r="B92" s="35"/>
      <c r="C92" s="19"/>
      <c r="D92" s="24"/>
      <c r="E92" s="36"/>
      <c r="F92" s="36"/>
      <c r="G92" s="36"/>
      <c r="I92" s="17">
        <f>5-I91</f>
        <v>0</v>
      </c>
      <c r="J92" s="93" t="str">
        <f>IF(I91&gt;5,"EXISTE UN ERROR","OK")</f>
        <v>OK</v>
      </c>
      <c r="K92" s="94"/>
      <c r="L92" s="94"/>
      <c r="M92" s="94"/>
      <c r="N92" s="95"/>
    </row>
    <row r="93" spans="2:14" ht="17.399999999999999" x14ac:dyDescent="0.45">
      <c r="B93" s="35"/>
      <c r="C93" s="19"/>
      <c r="D93" s="24"/>
      <c r="E93" s="36"/>
      <c r="F93" s="36"/>
      <c r="G93" s="36"/>
    </row>
    <row r="94" spans="2:14" ht="17.399999999999999" x14ac:dyDescent="0.45">
      <c r="B94" s="35"/>
      <c r="C94" s="19"/>
      <c r="D94" s="24"/>
      <c r="E94" s="36"/>
      <c r="F94" s="36"/>
      <c r="G94" s="36"/>
    </row>
    <row r="95" spans="2:14" ht="18" thickBot="1" x14ac:dyDescent="0.5">
      <c r="B95" s="35"/>
      <c r="C95" s="20"/>
      <c r="D95" s="29"/>
      <c r="E95" s="37"/>
      <c r="F95" s="37"/>
      <c r="G95" s="37"/>
    </row>
    <row r="96" spans="2:14" ht="21.6" thickBot="1" x14ac:dyDescent="0.55000000000000004">
      <c r="B96" s="85">
        <f>+E70-F70</f>
        <v>10</v>
      </c>
      <c r="C96" s="87" t="str">
        <f>IF(E70&lt;=F70,"YA NO TIENE FERIADOS","PUEDE SOLICITAR DIAS FERIADOS")</f>
        <v>PUEDE SOLICITAR DIAS FERIADOS</v>
      </c>
      <c r="D96" s="88"/>
      <c r="E96" s="88"/>
      <c r="F96" s="88"/>
      <c r="G96" s="89"/>
    </row>
    <row r="97" spans="2:14" ht="19.2" thickBot="1" x14ac:dyDescent="0.5">
      <c r="C97" s="90" t="str">
        <f>IF(F70&gt;E70,"EXISTE UN ERROR","OK")</f>
        <v>OK</v>
      </c>
      <c r="D97" s="91"/>
      <c r="E97" s="91"/>
      <c r="F97" s="91"/>
      <c r="G97" s="92"/>
    </row>
    <row r="100" spans="2:14" ht="19.2" thickBot="1" x14ac:dyDescent="0.5">
      <c r="B100" s="16" t="s">
        <v>241</v>
      </c>
      <c r="I100" s="16" t="str">
        <f>+B100</f>
        <v>OLGUIN BURGOS CESAR ANTONIO</v>
      </c>
    </row>
    <row r="101" spans="2:14" ht="18.600000000000001" thickBot="1" x14ac:dyDescent="0.4">
      <c r="B101" s="5" t="s">
        <v>0</v>
      </c>
      <c r="C101" s="5" t="s">
        <v>1</v>
      </c>
      <c r="D101" s="5" t="s">
        <v>98</v>
      </c>
      <c r="E101" s="5" t="s">
        <v>12</v>
      </c>
      <c r="F101" s="6" t="s">
        <v>2</v>
      </c>
      <c r="G101" s="6" t="s">
        <v>7</v>
      </c>
      <c r="I101" s="2" t="s">
        <v>3</v>
      </c>
      <c r="J101" s="3" t="s">
        <v>4</v>
      </c>
      <c r="K101" s="3" t="s">
        <v>5</v>
      </c>
      <c r="L101" s="3" t="s">
        <v>6</v>
      </c>
      <c r="M101" s="3" t="s">
        <v>7</v>
      </c>
      <c r="N101" s="4" t="s">
        <v>8</v>
      </c>
    </row>
    <row r="102" spans="2:14" ht="17.399999999999999" x14ac:dyDescent="0.45">
      <c r="B102" s="9">
        <v>0</v>
      </c>
      <c r="C102" s="9">
        <v>0</v>
      </c>
      <c r="D102" s="9">
        <v>0</v>
      </c>
      <c r="E102" s="11">
        <f>+B102+C102+D102</f>
        <v>0</v>
      </c>
      <c r="F102" s="11">
        <f>SUM(B103:B127)+SUM(D103:D127)</f>
        <v>0</v>
      </c>
      <c r="G102" s="19"/>
      <c r="I102" s="21">
        <v>2</v>
      </c>
      <c r="J102" s="22"/>
      <c r="K102" s="23"/>
      <c r="L102" s="23">
        <v>45978</v>
      </c>
      <c r="M102" s="27">
        <v>45979</v>
      </c>
      <c r="N102" s="25"/>
    </row>
    <row r="103" spans="2:14" ht="17.399999999999999" x14ac:dyDescent="0.45">
      <c r="B103" s="35"/>
      <c r="C103" s="19"/>
      <c r="D103" s="24"/>
      <c r="E103" s="27"/>
      <c r="F103" s="27"/>
      <c r="G103" s="24"/>
      <c r="I103" s="26">
        <v>2</v>
      </c>
      <c r="J103" s="22"/>
      <c r="K103" s="27"/>
      <c r="L103" s="27">
        <v>46000</v>
      </c>
      <c r="M103" s="27">
        <v>46001</v>
      </c>
      <c r="N103" s="24"/>
    </row>
    <row r="104" spans="2:14" ht="17.399999999999999" x14ac:dyDescent="0.45">
      <c r="B104" s="35"/>
      <c r="C104" s="19"/>
      <c r="D104" s="24"/>
      <c r="E104" s="27"/>
      <c r="F104" s="27"/>
      <c r="G104" s="24"/>
      <c r="I104" s="26"/>
      <c r="J104" s="22"/>
      <c r="K104" s="27"/>
      <c r="L104" s="27"/>
      <c r="M104" s="24"/>
      <c r="N104" s="24"/>
    </row>
    <row r="105" spans="2:14" ht="17.399999999999999" x14ac:dyDescent="0.45">
      <c r="B105" s="35"/>
      <c r="C105" s="19"/>
      <c r="D105" s="24"/>
      <c r="E105" s="27"/>
      <c r="F105" s="27"/>
      <c r="G105" s="24"/>
      <c r="I105" s="26"/>
      <c r="J105" s="22"/>
      <c r="K105" s="27"/>
      <c r="L105" s="27"/>
      <c r="M105" s="24"/>
      <c r="N105" s="24"/>
    </row>
    <row r="106" spans="2:14" ht="17.399999999999999" x14ac:dyDescent="0.45">
      <c r="B106" s="35"/>
      <c r="C106" s="19"/>
      <c r="D106" s="24"/>
      <c r="E106" s="27"/>
      <c r="F106" s="27"/>
      <c r="G106" s="24"/>
      <c r="I106" s="26"/>
      <c r="J106" s="22"/>
      <c r="K106" s="27"/>
      <c r="L106" s="27"/>
      <c r="M106" s="24"/>
      <c r="N106" s="24"/>
    </row>
    <row r="107" spans="2:14" ht="17.399999999999999" x14ac:dyDescent="0.45">
      <c r="B107" s="35"/>
      <c r="C107" s="19"/>
      <c r="D107" s="24"/>
      <c r="E107" s="24"/>
      <c r="F107" s="24"/>
      <c r="G107" s="24"/>
      <c r="I107" s="26"/>
      <c r="J107" s="22"/>
      <c r="K107" s="27"/>
      <c r="L107" s="27"/>
      <c r="M107" s="24"/>
      <c r="N107" s="24"/>
    </row>
    <row r="108" spans="2:14" ht="17.399999999999999" x14ac:dyDescent="0.45">
      <c r="B108" s="35"/>
      <c r="C108" s="19"/>
      <c r="D108" s="24"/>
      <c r="E108" s="24"/>
      <c r="F108" s="24"/>
      <c r="G108" s="24"/>
      <c r="I108" s="26"/>
      <c r="J108" s="22"/>
      <c r="K108" s="24"/>
      <c r="L108" s="24"/>
      <c r="M108" s="24"/>
      <c r="N108" s="24"/>
    </row>
    <row r="109" spans="2:14" ht="17.399999999999999" x14ac:dyDescent="0.45">
      <c r="B109" s="35"/>
      <c r="C109" s="19"/>
      <c r="D109" s="24"/>
      <c r="E109" s="24"/>
      <c r="F109" s="24"/>
      <c r="G109" s="24"/>
      <c r="I109" s="26"/>
      <c r="J109" s="22"/>
      <c r="K109" s="24"/>
      <c r="L109" s="24"/>
      <c r="M109" s="24"/>
      <c r="N109" s="24"/>
    </row>
    <row r="110" spans="2:14" ht="17.399999999999999" x14ac:dyDescent="0.45">
      <c r="B110" s="35"/>
      <c r="C110" s="19"/>
      <c r="D110" s="24"/>
      <c r="E110" s="24"/>
      <c r="F110" s="24"/>
      <c r="G110" s="24"/>
      <c r="I110" s="26"/>
      <c r="J110" s="22"/>
      <c r="K110" s="24"/>
      <c r="L110" s="24"/>
      <c r="M110" s="24"/>
      <c r="N110" s="24"/>
    </row>
    <row r="111" spans="2:14" ht="17.399999999999999" x14ac:dyDescent="0.45">
      <c r="B111" s="35"/>
      <c r="C111" s="19"/>
      <c r="D111" s="24"/>
      <c r="E111" s="24"/>
      <c r="F111" s="24"/>
      <c r="G111" s="24"/>
      <c r="I111" s="26"/>
      <c r="J111" s="22"/>
      <c r="K111" s="24"/>
      <c r="L111" s="24"/>
      <c r="M111" s="24"/>
      <c r="N111" s="24"/>
    </row>
    <row r="112" spans="2:14" ht="17.399999999999999" x14ac:dyDescent="0.45">
      <c r="B112" s="35"/>
      <c r="C112" s="19"/>
      <c r="D112" s="24"/>
      <c r="E112" s="24"/>
      <c r="F112" s="24"/>
      <c r="G112" s="24"/>
      <c r="I112" s="26"/>
      <c r="J112" s="22"/>
      <c r="K112" s="24"/>
      <c r="L112" s="24"/>
      <c r="M112" s="24"/>
      <c r="N112" s="24"/>
    </row>
    <row r="113" spans="2:14" ht="18" thickBot="1" x14ac:dyDescent="0.5">
      <c r="B113" s="35"/>
      <c r="C113" s="19"/>
      <c r="D113" s="24"/>
      <c r="E113" s="24"/>
      <c r="F113" s="24"/>
      <c r="G113" s="24"/>
      <c r="I113" s="28"/>
      <c r="J113" s="22"/>
      <c r="K113" s="29"/>
      <c r="L113" s="29"/>
      <c r="M113" s="29"/>
      <c r="N113" s="29"/>
    </row>
    <row r="114" spans="2:14" ht="21.6" thickBot="1" x14ac:dyDescent="0.55000000000000004">
      <c r="B114" s="35"/>
      <c r="C114" s="19"/>
      <c r="D114" s="24"/>
      <c r="E114" s="36"/>
      <c r="F114" s="36"/>
      <c r="G114" s="36"/>
      <c r="I114" s="15">
        <f>SUM(I102:I113)</f>
        <v>4</v>
      </c>
      <c r="J114" s="93" t="str">
        <f>IF(I114&gt;=6,"YA NO PUEDE SOLICITAR DIAS ADMINISTRATIVOS","PUEDE SOLICITAR DIAS ADMINISTRATIVOS")</f>
        <v>PUEDE SOLICITAR DIAS ADMINISTRATIVOS</v>
      </c>
      <c r="K114" s="94"/>
      <c r="L114" s="94"/>
      <c r="M114" s="94"/>
      <c r="N114" s="95"/>
    </row>
    <row r="115" spans="2:14" ht="21.6" thickBot="1" x14ac:dyDescent="0.55000000000000004">
      <c r="B115" s="35"/>
      <c r="C115" s="19"/>
      <c r="D115" s="24"/>
      <c r="E115" s="36"/>
      <c r="F115" s="36"/>
      <c r="G115" s="36"/>
      <c r="I115" s="17">
        <f>6-I114</f>
        <v>2</v>
      </c>
      <c r="J115" s="93" t="str">
        <f>IF(I114&gt;6,"EXISTE UN ERROR","OK")</f>
        <v>OK</v>
      </c>
      <c r="K115" s="94"/>
      <c r="L115" s="94"/>
      <c r="M115" s="94"/>
      <c r="N115" s="95"/>
    </row>
    <row r="116" spans="2:14" ht="18" thickBot="1" x14ac:dyDescent="0.5">
      <c r="B116" s="35"/>
      <c r="C116" s="19"/>
      <c r="D116" s="24"/>
      <c r="E116" s="36"/>
      <c r="F116" s="36"/>
      <c r="G116" s="36"/>
      <c r="I116" s="1"/>
    </row>
    <row r="117" spans="2:14" ht="19.8" thickBot="1" x14ac:dyDescent="0.5">
      <c r="B117" s="35"/>
      <c r="C117" s="19"/>
      <c r="D117" s="24"/>
      <c r="E117" s="36"/>
      <c r="F117" s="36"/>
      <c r="G117" s="36"/>
      <c r="I117" s="12" t="s">
        <v>3</v>
      </c>
      <c r="J117" s="13"/>
      <c r="K117" s="13" t="s">
        <v>5</v>
      </c>
      <c r="L117" s="13" t="s">
        <v>6</v>
      </c>
      <c r="M117" s="13" t="s">
        <v>7</v>
      </c>
      <c r="N117" s="14" t="s">
        <v>8</v>
      </c>
    </row>
    <row r="118" spans="2:14" ht="17.399999999999999" x14ac:dyDescent="0.45">
      <c r="B118" s="35"/>
      <c r="C118" s="19"/>
      <c r="D118" s="24"/>
      <c r="E118" s="36"/>
      <c r="F118" s="36"/>
      <c r="G118" s="36"/>
      <c r="I118" s="21"/>
      <c r="J118" s="30"/>
      <c r="K118" s="31"/>
      <c r="L118" s="31"/>
      <c r="M118" s="32"/>
      <c r="N118" s="32"/>
    </row>
    <row r="119" spans="2:14" ht="17.399999999999999" x14ac:dyDescent="0.45">
      <c r="B119" s="35"/>
      <c r="C119" s="19"/>
      <c r="D119" s="24"/>
      <c r="E119" s="36"/>
      <c r="F119" s="36"/>
      <c r="G119" s="36"/>
      <c r="I119" s="26"/>
      <c r="J119" s="30"/>
      <c r="K119" s="33"/>
      <c r="L119" s="33"/>
      <c r="M119" s="34"/>
      <c r="N119" s="34"/>
    </row>
    <row r="120" spans="2:14" ht="17.399999999999999" x14ac:dyDescent="0.45">
      <c r="B120" s="35"/>
      <c r="C120" s="19"/>
      <c r="D120" s="24"/>
      <c r="E120" s="36"/>
      <c r="F120" s="36"/>
      <c r="G120" s="36"/>
      <c r="I120" s="26"/>
      <c r="J120" s="30"/>
      <c r="K120" s="33"/>
      <c r="L120" s="33"/>
      <c r="M120" s="34"/>
      <c r="N120" s="34"/>
    </row>
    <row r="121" spans="2:14" ht="17.399999999999999" x14ac:dyDescent="0.45">
      <c r="B121" s="35"/>
      <c r="C121" s="19"/>
      <c r="D121" s="24"/>
      <c r="E121" s="36"/>
      <c r="F121" s="36"/>
      <c r="G121" s="36"/>
      <c r="I121" s="26"/>
      <c r="J121" s="30"/>
      <c r="K121" s="33"/>
      <c r="L121" s="33"/>
      <c r="M121" s="34"/>
      <c r="N121" s="34"/>
    </row>
    <row r="122" spans="2:14" ht="18" thickBot="1" x14ac:dyDescent="0.5">
      <c r="B122" s="35"/>
      <c r="C122" s="19"/>
      <c r="D122" s="24"/>
      <c r="E122" s="36"/>
      <c r="F122" s="36"/>
      <c r="G122" s="36"/>
      <c r="I122" s="26"/>
      <c r="J122" s="30"/>
      <c r="K122" s="34"/>
      <c r="L122" s="34"/>
      <c r="M122" s="34"/>
      <c r="N122" s="34"/>
    </row>
    <row r="123" spans="2:14" ht="21.6" thickBot="1" x14ac:dyDescent="0.55000000000000004">
      <c r="B123" s="35"/>
      <c r="C123" s="19"/>
      <c r="D123" s="24"/>
      <c r="E123" s="36"/>
      <c r="F123" s="36"/>
      <c r="G123" s="36"/>
      <c r="I123" s="15">
        <f>SUM(I118:I122)</f>
        <v>0</v>
      </c>
      <c r="J123" s="93" t="str">
        <f>IF(I123&gt;=5,"YA NO PUEDE SOLICITAR DIAS CAPACITACION","PUEDE SOLICITAR DIAS CAPACITACION")</f>
        <v>PUEDE SOLICITAR DIAS CAPACITACION</v>
      </c>
      <c r="K123" s="94"/>
      <c r="L123" s="94"/>
      <c r="M123" s="94"/>
      <c r="N123" s="95"/>
    </row>
    <row r="124" spans="2:14" ht="21.6" thickBot="1" x14ac:dyDescent="0.55000000000000004">
      <c r="B124" s="35"/>
      <c r="C124" s="19"/>
      <c r="D124" s="24"/>
      <c r="E124" s="36"/>
      <c r="F124" s="36"/>
      <c r="G124" s="36"/>
      <c r="I124" s="17">
        <f>5-I123</f>
        <v>5</v>
      </c>
      <c r="J124" s="93" t="str">
        <f>IF(I123&gt;5,"EXISTE UN ERROR","OK")</f>
        <v>OK</v>
      </c>
      <c r="K124" s="94"/>
      <c r="L124" s="94"/>
      <c r="M124" s="94"/>
      <c r="N124" s="95"/>
    </row>
    <row r="125" spans="2:14" ht="17.399999999999999" x14ac:dyDescent="0.45">
      <c r="B125" s="35"/>
      <c r="C125" s="19"/>
      <c r="D125" s="24"/>
      <c r="E125" s="36"/>
      <c r="F125" s="36"/>
      <c r="G125" s="36"/>
    </row>
    <row r="126" spans="2:14" ht="17.399999999999999" x14ac:dyDescent="0.45">
      <c r="B126" s="35"/>
      <c r="C126" s="19"/>
      <c r="D126" s="24"/>
      <c r="E126" s="36"/>
      <c r="F126" s="36"/>
      <c r="G126" s="36"/>
    </row>
    <row r="127" spans="2:14" ht="18" thickBot="1" x14ac:dyDescent="0.5">
      <c r="B127" s="35"/>
      <c r="C127" s="20"/>
      <c r="D127" s="29"/>
      <c r="E127" s="37"/>
      <c r="F127" s="37"/>
      <c r="G127" s="37"/>
    </row>
    <row r="128" spans="2:14" ht="21.6" thickBot="1" x14ac:dyDescent="0.55000000000000004">
      <c r="B128" s="8">
        <f>+E102-F102</f>
        <v>0</v>
      </c>
      <c r="C128" s="87" t="str">
        <f>IF(E102&lt;=F102,"YA NO TIENE FERIADOS","PUEDE SOLICITAR DIAS FERIADOS")</f>
        <v>YA NO TIENE FERIADOS</v>
      </c>
      <c r="D128" s="88"/>
      <c r="E128" s="88"/>
      <c r="F128" s="88"/>
      <c r="G128" s="89"/>
    </row>
    <row r="129" spans="2:14" ht="19.2" thickBot="1" x14ac:dyDescent="0.5">
      <c r="C129" s="90" t="str">
        <f>IF(F102&gt;E102,"EXISTE UN ERROR","OK")</f>
        <v>OK</v>
      </c>
      <c r="D129" s="91"/>
      <c r="E129" s="91"/>
      <c r="F129" s="91"/>
      <c r="G129" s="92"/>
    </row>
    <row r="132" spans="2:14" ht="19.2" thickBot="1" x14ac:dyDescent="0.5">
      <c r="B132" s="16" t="s">
        <v>51</v>
      </c>
      <c r="I132" s="16" t="s">
        <v>51</v>
      </c>
    </row>
    <row r="133" spans="2:14" ht="18.600000000000001" thickBot="1" x14ac:dyDescent="0.4">
      <c r="B133" s="5" t="s">
        <v>0</v>
      </c>
      <c r="C133" s="5" t="s">
        <v>1</v>
      </c>
      <c r="D133" s="5" t="s">
        <v>98</v>
      </c>
      <c r="E133" s="5" t="s">
        <v>12</v>
      </c>
      <c r="F133" s="6" t="s">
        <v>2</v>
      </c>
      <c r="G133" s="6" t="s">
        <v>7</v>
      </c>
      <c r="I133" s="2" t="s">
        <v>3</v>
      </c>
      <c r="J133" s="3" t="s">
        <v>4</v>
      </c>
      <c r="K133" s="3" t="s">
        <v>5</v>
      </c>
      <c r="L133" s="3" t="s">
        <v>6</v>
      </c>
      <c r="M133" s="3" t="s">
        <v>7</v>
      </c>
      <c r="N133" s="4" t="s">
        <v>8</v>
      </c>
    </row>
    <row r="134" spans="2:14" ht="17.399999999999999" x14ac:dyDescent="0.45">
      <c r="B134" s="9">
        <v>15</v>
      </c>
      <c r="C134" s="9">
        <v>6</v>
      </c>
      <c r="D134" s="9">
        <v>0</v>
      </c>
      <c r="E134" s="11">
        <f>+B134+C134+D134</f>
        <v>21</v>
      </c>
      <c r="F134" s="11">
        <f>SUM(B135:B159)+SUM(D135:D159)</f>
        <v>17</v>
      </c>
      <c r="G134" s="19"/>
      <c r="I134" s="21">
        <v>1</v>
      </c>
      <c r="J134" s="22"/>
      <c r="K134" s="23">
        <v>45804</v>
      </c>
      <c r="L134" s="23">
        <v>45804</v>
      </c>
      <c r="M134" s="69" t="s">
        <v>146</v>
      </c>
      <c r="N134" s="25"/>
    </row>
    <row r="135" spans="2:14" ht="17.399999999999999" x14ac:dyDescent="0.45">
      <c r="B135" s="35">
        <v>2</v>
      </c>
      <c r="C135" s="19"/>
      <c r="D135" s="27"/>
      <c r="E135" s="27">
        <v>45659</v>
      </c>
      <c r="F135" s="27">
        <v>45660</v>
      </c>
      <c r="G135" s="69" t="s">
        <v>105</v>
      </c>
      <c r="I135" s="26">
        <v>0.5</v>
      </c>
      <c r="J135" s="22" t="s">
        <v>9</v>
      </c>
      <c r="K135" s="27">
        <v>45818</v>
      </c>
      <c r="L135" s="27">
        <v>45818</v>
      </c>
      <c r="M135" s="69" t="s">
        <v>146</v>
      </c>
      <c r="N135" s="24"/>
    </row>
    <row r="136" spans="2:14" ht="17.399999999999999" x14ac:dyDescent="0.45">
      <c r="B136" s="35">
        <v>3</v>
      </c>
      <c r="C136" s="19"/>
      <c r="D136" s="24"/>
      <c r="E136" s="27">
        <v>45665</v>
      </c>
      <c r="F136" s="27">
        <v>45667</v>
      </c>
      <c r="G136" s="69" t="s">
        <v>105</v>
      </c>
      <c r="I136" s="26">
        <v>1</v>
      </c>
      <c r="J136" s="22"/>
      <c r="K136" s="27">
        <v>45842</v>
      </c>
      <c r="L136" s="27">
        <v>45842</v>
      </c>
      <c r="M136" s="70" t="s">
        <v>161</v>
      </c>
      <c r="N136" s="24"/>
    </row>
    <row r="137" spans="2:14" ht="17.399999999999999" x14ac:dyDescent="0.45">
      <c r="B137" s="35">
        <v>10</v>
      </c>
      <c r="C137" s="19"/>
      <c r="D137" s="24"/>
      <c r="E137" s="27">
        <v>45747</v>
      </c>
      <c r="F137" s="27">
        <v>45758</v>
      </c>
      <c r="G137" s="69" t="s">
        <v>124</v>
      </c>
      <c r="I137" s="26">
        <v>0.5</v>
      </c>
      <c r="J137" s="22" t="s">
        <v>9</v>
      </c>
      <c r="K137" s="27">
        <v>45856</v>
      </c>
      <c r="L137" s="27">
        <v>45856</v>
      </c>
      <c r="M137" s="70" t="s">
        <v>164</v>
      </c>
      <c r="N137" s="24"/>
    </row>
    <row r="138" spans="2:14" ht="17.399999999999999" x14ac:dyDescent="0.45">
      <c r="B138" s="35">
        <v>1</v>
      </c>
      <c r="C138" s="19"/>
      <c r="D138" s="24"/>
      <c r="E138" s="27">
        <v>45954</v>
      </c>
      <c r="F138" s="27">
        <v>45954</v>
      </c>
      <c r="G138" s="69" t="s">
        <v>226</v>
      </c>
      <c r="I138" s="26">
        <v>0.5</v>
      </c>
      <c r="J138" s="22" t="s">
        <v>9</v>
      </c>
      <c r="K138" s="27">
        <v>45880</v>
      </c>
      <c r="L138" s="27">
        <v>45880</v>
      </c>
      <c r="M138" s="69" t="s">
        <v>168</v>
      </c>
      <c r="N138" s="24"/>
    </row>
    <row r="139" spans="2:14" ht="17.399999999999999" x14ac:dyDescent="0.45">
      <c r="B139" s="35">
        <v>1</v>
      </c>
      <c r="C139" s="19"/>
      <c r="D139" s="24"/>
      <c r="E139" s="27">
        <v>45960</v>
      </c>
      <c r="F139" s="27">
        <v>45960</v>
      </c>
      <c r="G139" s="69" t="s">
        <v>228</v>
      </c>
      <c r="I139" s="26">
        <v>0.5</v>
      </c>
      <c r="J139" s="22" t="s">
        <v>9</v>
      </c>
      <c r="K139" s="27">
        <v>45944</v>
      </c>
      <c r="L139" s="27">
        <v>45944</v>
      </c>
      <c r="M139" s="69" t="s">
        <v>222</v>
      </c>
      <c r="N139" s="24"/>
    </row>
    <row r="140" spans="2:14" ht="17.399999999999999" x14ac:dyDescent="0.45">
      <c r="B140" s="35"/>
      <c r="C140" s="19"/>
      <c r="D140" s="24"/>
      <c r="E140" s="27"/>
      <c r="F140" s="27"/>
      <c r="G140" s="24"/>
      <c r="I140" s="26">
        <v>0.5</v>
      </c>
      <c r="J140" s="22" t="s">
        <v>10</v>
      </c>
      <c r="K140" s="27">
        <v>45958</v>
      </c>
      <c r="L140" s="27">
        <v>45958</v>
      </c>
      <c r="M140" s="69" t="s">
        <v>225</v>
      </c>
      <c r="N140" s="24"/>
    </row>
    <row r="141" spans="2:14" ht="17.399999999999999" x14ac:dyDescent="0.45">
      <c r="B141" s="35"/>
      <c r="C141" s="19"/>
      <c r="D141" s="24"/>
      <c r="E141" s="27"/>
      <c r="F141" s="27"/>
      <c r="G141" s="24"/>
      <c r="I141" s="26">
        <v>0.5</v>
      </c>
      <c r="J141" s="22" t="s">
        <v>10</v>
      </c>
      <c r="K141" s="27">
        <v>45959</v>
      </c>
      <c r="L141" s="27">
        <v>45959</v>
      </c>
      <c r="M141" s="69" t="s">
        <v>225</v>
      </c>
      <c r="N141" s="24"/>
    </row>
    <row r="142" spans="2:14" ht="17.399999999999999" x14ac:dyDescent="0.45">
      <c r="B142" s="35"/>
      <c r="C142" s="19"/>
      <c r="D142" s="24"/>
      <c r="E142" s="27"/>
      <c r="F142" s="27"/>
      <c r="G142" s="24"/>
      <c r="I142" s="26"/>
      <c r="J142" s="22"/>
      <c r="K142" s="24"/>
      <c r="L142" s="24"/>
      <c r="M142" s="24"/>
      <c r="N142" s="24"/>
    </row>
    <row r="143" spans="2:14" ht="17.399999999999999" x14ac:dyDescent="0.45">
      <c r="B143" s="35"/>
      <c r="C143" s="19"/>
      <c r="D143" s="24"/>
      <c r="E143" s="24"/>
      <c r="F143" s="24"/>
      <c r="G143" s="24"/>
      <c r="I143" s="26"/>
      <c r="J143" s="22"/>
      <c r="K143" s="24"/>
      <c r="L143" s="24"/>
      <c r="M143" s="24"/>
      <c r="N143" s="24"/>
    </row>
    <row r="144" spans="2:14" ht="17.399999999999999" x14ac:dyDescent="0.45">
      <c r="B144" s="35"/>
      <c r="C144" s="19"/>
      <c r="D144" s="24"/>
      <c r="E144" s="24"/>
      <c r="F144" s="24"/>
      <c r="G144" s="24"/>
      <c r="I144" s="26"/>
      <c r="J144" s="22"/>
      <c r="K144" s="24"/>
      <c r="L144" s="24"/>
      <c r="M144" s="24"/>
      <c r="N144" s="24"/>
    </row>
    <row r="145" spans="2:14" ht="18" thickBot="1" x14ac:dyDescent="0.5">
      <c r="B145" s="35"/>
      <c r="C145" s="19"/>
      <c r="D145" s="24"/>
      <c r="E145" s="24"/>
      <c r="F145" s="24"/>
      <c r="G145" s="24"/>
      <c r="I145" s="28"/>
      <c r="J145" s="22"/>
      <c r="K145" s="29"/>
      <c r="L145" s="29"/>
      <c r="M145" s="29"/>
      <c r="N145" s="29"/>
    </row>
    <row r="146" spans="2:14" ht="21.6" thickBot="1" x14ac:dyDescent="0.55000000000000004">
      <c r="B146" s="35"/>
      <c r="C146" s="19"/>
      <c r="D146" s="24"/>
      <c r="E146" s="36"/>
      <c r="F146" s="36"/>
      <c r="G146" s="36"/>
      <c r="I146" s="15">
        <f>SUM(I134:I145)</f>
        <v>5</v>
      </c>
      <c r="J146" s="93" t="str">
        <f>IF(I146&gt;=6,"YA NO PUEDE SOLICITAR DIAS ADMINISTRATIVOS","PUEDE SOLICITAR DIAS ADMINISTRATIVOS")</f>
        <v>PUEDE SOLICITAR DIAS ADMINISTRATIVOS</v>
      </c>
      <c r="K146" s="94"/>
      <c r="L146" s="94"/>
      <c r="M146" s="94"/>
      <c r="N146" s="95"/>
    </row>
    <row r="147" spans="2:14" ht="21.6" thickBot="1" x14ac:dyDescent="0.55000000000000004">
      <c r="B147" s="35"/>
      <c r="C147" s="19"/>
      <c r="D147" s="24"/>
      <c r="E147" s="36"/>
      <c r="F147" s="36"/>
      <c r="G147" s="36"/>
      <c r="I147" s="17">
        <f>6-I146</f>
        <v>1</v>
      </c>
      <c r="J147" s="93" t="str">
        <f>IF(I146&gt;6,"EXISTE UN ERROR","OK")</f>
        <v>OK</v>
      </c>
      <c r="K147" s="94"/>
      <c r="L147" s="94"/>
      <c r="M147" s="94"/>
      <c r="N147" s="95"/>
    </row>
    <row r="148" spans="2:14" ht="18" thickBot="1" x14ac:dyDescent="0.5">
      <c r="B148" s="35"/>
      <c r="C148" s="19"/>
      <c r="D148" s="24"/>
      <c r="E148" s="36"/>
      <c r="F148" s="36"/>
      <c r="G148" s="36"/>
      <c r="I148" s="1"/>
    </row>
    <row r="149" spans="2:14" ht="19.8" thickBot="1" x14ac:dyDescent="0.5">
      <c r="B149" s="35"/>
      <c r="C149" s="19"/>
      <c r="D149" s="24"/>
      <c r="E149" s="36"/>
      <c r="F149" s="36"/>
      <c r="G149" s="36"/>
      <c r="I149" s="12" t="s">
        <v>3</v>
      </c>
      <c r="J149" s="13"/>
      <c r="K149" s="13" t="s">
        <v>5</v>
      </c>
      <c r="L149" s="13" t="s">
        <v>6</v>
      </c>
      <c r="M149" s="13" t="s">
        <v>7</v>
      </c>
      <c r="N149" s="14" t="s">
        <v>8</v>
      </c>
    </row>
    <row r="150" spans="2:14" ht="17.399999999999999" x14ac:dyDescent="0.45">
      <c r="B150" s="35"/>
      <c r="C150" s="19"/>
      <c r="D150" s="24"/>
      <c r="E150" s="36"/>
      <c r="F150" s="36"/>
      <c r="G150" s="36"/>
      <c r="I150" s="21"/>
      <c r="J150" s="30"/>
      <c r="K150" s="31"/>
      <c r="L150" s="31"/>
      <c r="M150" s="32"/>
      <c r="N150" s="32"/>
    </row>
    <row r="151" spans="2:14" ht="17.399999999999999" x14ac:dyDescent="0.45">
      <c r="B151" s="35"/>
      <c r="C151" s="19"/>
      <c r="D151" s="24"/>
      <c r="E151" s="36"/>
      <c r="F151" s="36"/>
      <c r="G151" s="36"/>
      <c r="I151" s="26"/>
      <c r="J151" s="30"/>
      <c r="K151" s="33"/>
      <c r="L151" s="33"/>
      <c r="M151" s="34"/>
      <c r="N151" s="34"/>
    </row>
    <row r="152" spans="2:14" ht="17.399999999999999" x14ac:dyDescent="0.45">
      <c r="B152" s="35"/>
      <c r="C152" s="19"/>
      <c r="D152" s="24"/>
      <c r="E152" s="36"/>
      <c r="F152" s="36"/>
      <c r="G152" s="36"/>
      <c r="I152" s="26"/>
      <c r="J152" s="30"/>
      <c r="K152" s="33"/>
      <c r="L152" s="33"/>
      <c r="M152" s="34"/>
      <c r="N152" s="34"/>
    </row>
    <row r="153" spans="2:14" ht="17.399999999999999" x14ac:dyDescent="0.45">
      <c r="B153" s="35"/>
      <c r="C153" s="19"/>
      <c r="D153" s="24"/>
      <c r="E153" s="36"/>
      <c r="F153" s="36"/>
      <c r="G153" s="36"/>
      <c r="I153" s="26"/>
      <c r="J153" s="30"/>
      <c r="K153" s="34"/>
      <c r="L153" s="34"/>
      <c r="M153" s="34"/>
      <c r="N153" s="34"/>
    </row>
    <row r="154" spans="2:14" ht="18" thickBot="1" x14ac:dyDescent="0.5">
      <c r="B154" s="35"/>
      <c r="C154" s="19"/>
      <c r="D154" s="24"/>
      <c r="E154" s="36"/>
      <c r="F154" s="36"/>
      <c r="G154" s="36"/>
      <c r="I154" s="26"/>
      <c r="J154" s="30"/>
      <c r="K154" s="34"/>
      <c r="L154" s="34"/>
      <c r="M154" s="34"/>
      <c r="N154" s="34"/>
    </row>
    <row r="155" spans="2:14" ht="21.6" thickBot="1" x14ac:dyDescent="0.55000000000000004">
      <c r="B155" s="35"/>
      <c r="C155" s="19"/>
      <c r="D155" s="24"/>
      <c r="E155" s="36"/>
      <c r="F155" s="36"/>
      <c r="G155" s="36"/>
      <c r="I155" s="15">
        <f>SUM(I150:I154)</f>
        <v>0</v>
      </c>
      <c r="J155" s="93" t="str">
        <f>IF(I155&gt;=5,"YA NO PUEDE SOLICITAR DIAS CAPACITACION","PUEDE SOLICITAR DIAS CAPACITACION")</f>
        <v>PUEDE SOLICITAR DIAS CAPACITACION</v>
      </c>
      <c r="K155" s="94"/>
      <c r="L155" s="94"/>
      <c r="M155" s="94"/>
      <c r="N155" s="95"/>
    </row>
    <row r="156" spans="2:14" ht="21.6" thickBot="1" x14ac:dyDescent="0.55000000000000004">
      <c r="B156" s="35"/>
      <c r="C156" s="19"/>
      <c r="D156" s="24"/>
      <c r="E156" s="36"/>
      <c r="F156" s="36"/>
      <c r="G156" s="36"/>
      <c r="I156" s="17">
        <f>5-I155</f>
        <v>5</v>
      </c>
      <c r="J156" s="93" t="str">
        <f>IF(I155&gt;5,"EXISTE UN ERROR","OK")</f>
        <v>OK</v>
      </c>
      <c r="K156" s="94"/>
      <c r="L156" s="94"/>
      <c r="M156" s="94"/>
      <c r="N156" s="95"/>
    </row>
    <row r="157" spans="2:14" ht="17.399999999999999" x14ac:dyDescent="0.45">
      <c r="B157" s="35"/>
      <c r="C157" s="19"/>
      <c r="D157" s="24"/>
      <c r="E157" s="36"/>
      <c r="F157" s="36"/>
      <c r="G157" s="36"/>
    </row>
    <row r="158" spans="2:14" ht="17.399999999999999" x14ac:dyDescent="0.45">
      <c r="B158" s="35"/>
      <c r="C158" s="19"/>
      <c r="D158" s="24"/>
      <c r="E158" s="36"/>
      <c r="F158" s="36"/>
      <c r="G158" s="36"/>
    </row>
    <row r="159" spans="2:14" ht="18" thickBot="1" x14ac:dyDescent="0.5">
      <c r="B159" s="35"/>
      <c r="C159" s="41"/>
      <c r="D159" s="42"/>
      <c r="E159" s="37"/>
      <c r="F159" s="37"/>
      <c r="G159" s="37"/>
    </row>
    <row r="160" spans="2:14" ht="21.6" thickBot="1" x14ac:dyDescent="0.55000000000000004">
      <c r="B160" s="85">
        <f>+E134-F134</f>
        <v>4</v>
      </c>
      <c r="C160" s="87" t="str">
        <f>IF(E134&lt;=F134,"YA NO TIENE FERIADOS","PUEDE SOLICITAR DIAS FERIADOS")</f>
        <v>PUEDE SOLICITAR DIAS FERIADOS</v>
      </c>
      <c r="D160" s="88"/>
      <c r="E160" s="88"/>
      <c r="F160" s="88"/>
      <c r="G160" s="89"/>
    </row>
    <row r="161" spans="2:14" ht="19.2" thickBot="1" x14ac:dyDescent="0.5">
      <c r="C161" s="90" t="str">
        <f>IF(F134&gt;E134,"EXISTE UN ERROR","OK")</f>
        <v>OK</v>
      </c>
      <c r="D161" s="91"/>
      <c r="E161" s="91"/>
      <c r="F161" s="91"/>
      <c r="G161" s="92"/>
    </row>
    <row r="163" spans="2:14" ht="19.2" thickBot="1" x14ac:dyDescent="0.5">
      <c r="B163" s="16" t="s">
        <v>99</v>
      </c>
      <c r="I163" s="16" t="s">
        <v>99</v>
      </c>
    </row>
    <row r="164" spans="2:14" ht="18.600000000000001" thickBot="1" x14ac:dyDescent="0.4">
      <c r="B164" s="5" t="s">
        <v>0</v>
      </c>
      <c r="C164" s="5" t="s">
        <v>1</v>
      </c>
      <c r="D164" s="5" t="s">
        <v>98</v>
      </c>
      <c r="E164" s="5" t="s">
        <v>12</v>
      </c>
      <c r="F164" s="6" t="s">
        <v>2</v>
      </c>
      <c r="G164" s="6" t="s">
        <v>7</v>
      </c>
      <c r="I164" s="2" t="s">
        <v>3</v>
      </c>
      <c r="J164" s="3" t="s">
        <v>4</v>
      </c>
      <c r="K164" s="3" t="s">
        <v>5</v>
      </c>
      <c r="L164" s="3" t="s">
        <v>6</v>
      </c>
      <c r="M164" s="3" t="s">
        <v>7</v>
      </c>
      <c r="N164" s="4" t="s">
        <v>8</v>
      </c>
    </row>
    <row r="165" spans="2:14" ht="17.399999999999999" x14ac:dyDescent="0.45">
      <c r="B165" s="9">
        <v>15</v>
      </c>
      <c r="C165" s="9">
        <v>0</v>
      </c>
      <c r="D165" s="9">
        <v>0</v>
      </c>
      <c r="E165" s="11">
        <f>+B165+C165+D165</f>
        <v>15</v>
      </c>
      <c r="F165" s="11">
        <f>SUM(B166:B190)+SUM(D166:D190)</f>
        <v>15</v>
      </c>
      <c r="G165" s="19"/>
      <c r="I165" s="21">
        <v>1</v>
      </c>
      <c r="J165" s="22"/>
      <c r="K165" s="23">
        <v>45688</v>
      </c>
      <c r="L165" s="23">
        <v>45688</v>
      </c>
      <c r="M165" s="69" t="s">
        <v>112</v>
      </c>
      <c r="N165" s="25"/>
    </row>
    <row r="166" spans="2:14" ht="17.399999999999999" x14ac:dyDescent="0.45">
      <c r="B166" s="35">
        <v>8</v>
      </c>
      <c r="C166" s="19"/>
      <c r="D166" s="24"/>
      <c r="E166" s="27">
        <v>45707</v>
      </c>
      <c r="F166" s="27">
        <v>45716</v>
      </c>
      <c r="G166" s="69" t="s">
        <v>120</v>
      </c>
      <c r="I166" s="26">
        <v>1</v>
      </c>
      <c r="J166" s="22"/>
      <c r="K166" s="27">
        <v>45691</v>
      </c>
      <c r="L166" s="27">
        <v>45691</v>
      </c>
      <c r="M166" s="71" t="s">
        <v>117</v>
      </c>
      <c r="N166" s="24"/>
    </row>
    <row r="167" spans="2:14" ht="17.399999999999999" x14ac:dyDescent="0.45">
      <c r="B167" s="35">
        <v>7</v>
      </c>
      <c r="C167" s="19"/>
      <c r="D167" s="24"/>
      <c r="E167" s="27">
        <v>45826</v>
      </c>
      <c r="F167" s="27">
        <v>45835</v>
      </c>
      <c r="G167" s="69" t="s">
        <v>150</v>
      </c>
      <c r="I167" s="26">
        <v>1</v>
      </c>
      <c r="J167" s="22"/>
      <c r="K167" s="27">
        <v>45719</v>
      </c>
      <c r="L167" s="27">
        <v>45719</v>
      </c>
      <c r="M167" s="69" t="s">
        <v>122</v>
      </c>
      <c r="N167" s="24"/>
    </row>
    <row r="168" spans="2:14" ht="17.399999999999999" x14ac:dyDescent="0.45">
      <c r="B168" s="35"/>
      <c r="C168" s="19"/>
      <c r="D168" s="24"/>
      <c r="E168" s="27"/>
      <c r="F168" s="27"/>
      <c r="G168" s="24"/>
      <c r="I168" s="26">
        <v>1</v>
      </c>
      <c r="J168" s="22"/>
      <c r="K168" s="27">
        <v>45727</v>
      </c>
      <c r="L168" s="27">
        <v>45727</v>
      </c>
      <c r="M168" s="69" t="s">
        <v>122</v>
      </c>
      <c r="N168" s="24"/>
    </row>
    <row r="169" spans="2:14" ht="17.399999999999999" x14ac:dyDescent="0.45">
      <c r="B169" s="35"/>
      <c r="C169" s="19"/>
      <c r="D169" s="24"/>
      <c r="E169" s="24"/>
      <c r="F169" s="24"/>
      <c r="G169" s="24"/>
      <c r="I169" s="26">
        <v>1</v>
      </c>
      <c r="J169" s="22"/>
      <c r="K169" s="27">
        <v>45729</v>
      </c>
      <c r="L169" s="27">
        <v>45729</v>
      </c>
      <c r="M169" s="69" t="s">
        <v>126</v>
      </c>
      <c r="N169" s="24"/>
    </row>
    <row r="170" spans="2:14" ht="17.399999999999999" x14ac:dyDescent="0.45">
      <c r="B170" s="35"/>
      <c r="C170" s="19"/>
      <c r="D170" s="24"/>
      <c r="E170" s="24"/>
      <c r="F170" s="24"/>
      <c r="G170" s="24"/>
      <c r="I170" s="26">
        <v>1</v>
      </c>
      <c r="J170" s="22"/>
      <c r="K170" s="27">
        <v>45755</v>
      </c>
      <c r="L170" s="27">
        <v>45755</v>
      </c>
      <c r="M170" s="76" t="s">
        <v>133</v>
      </c>
      <c r="N170" s="24"/>
    </row>
    <row r="171" spans="2:14" ht="17.399999999999999" x14ac:dyDescent="0.45">
      <c r="B171" s="35"/>
      <c r="C171" s="19"/>
      <c r="D171" s="24"/>
      <c r="E171" s="24"/>
      <c r="F171" s="24"/>
      <c r="G171" s="24"/>
      <c r="I171" s="26"/>
      <c r="J171" s="22"/>
      <c r="K171" s="24"/>
      <c r="L171" s="24"/>
      <c r="M171" s="24"/>
      <c r="N171" s="24"/>
    </row>
    <row r="172" spans="2:14" ht="17.399999999999999" x14ac:dyDescent="0.45">
      <c r="B172" s="35"/>
      <c r="C172" s="19"/>
      <c r="D172" s="24"/>
      <c r="E172" s="24"/>
      <c r="F172" s="24"/>
      <c r="G172" s="24"/>
      <c r="I172" s="26"/>
      <c r="J172" s="22"/>
      <c r="K172" s="24"/>
      <c r="L172" s="24"/>
      <c r="M172" s="24"/>
      <c r="N172" s="24"/>
    </row>
    <row r="173" spans="2:14" ht="17.399999999999999" x14ac:dyDescent="0.45">
      <c r="B173" s="35"/>
      <c r="C173" s="19"/>
      <c r="D173" s="24"/>
      <c r="E173" s="24"/>
      <c r="F173" s="24"/>
      <c r="G173" s="24"/>
      <c r="I173" s="26"/>
      <c r="J173" s="22"/>
      <c r="K173" s="24"/>
      <c r="L173" s="24"/>
      <c r="M173" s="24"/>
      <c r="N173" s="24"/>
    </row>
    <row r="174" spans="2:14" ht="17.399999999999999" x14ac:dyDescent="0.45">
      <c r="B174" s="35"/>
      <c r="C174" s="19"/>
      <c r="D174" s="24"/>
      <c r="E174" s="24"/>
      <c r="F174" s="24"/>
      <c r="G174" s="24"/>
      <c r="I174" s="26"/>
      <c r="J174" s="22"/>
      <c r="K174" s="24"/>
      <c r="L174" s="24"/>
      <c r="M174" s="24"/>
      <c r="N174" s="24"/>
    </row>
    <row r="175" spans="2:14" ht="17.399999999999999" x14ac:dyDescent="0.45">
      <c r="B175" s="35"/>
      <c r="C175" s="19"/>
      <c r="D175" s="24"/>
      <c r="E175" s="24"/>
      <c r="F175" s="24"/>
      <c r="G175" s="24"/>
      <c r="I175" s="26"/>
      <c r="J175" s="22"/>
      <c r="K175" s="24"/>
      <c r="L175" s="24"/>
      <c r="M175" s="24"/>
      <c r="N175" s="24"/>
    </row>
    <row r="176" spans="2:14" ht="18" thickBot="1" x14ac:dyDescent="0.5">
      <c r="B176" s="35"/>
      <c r="C176" s="19"/>
      <c r="D176" s="24"/>
      <c r="E176" s="24"/>
      <c r="F176" s="24"/>
      <c r="G176" s="24"/>
      <c r="I176" s="28"/>
      <c r="J176" s="22"/>
      <c r="K176" s="29"/>
      <c r="L176" s="29"/>
      <c r="M176" s="29"/>
      <c r="N176" s="29"/>
    </row>
    <row r="177" spans="2:14" ht="21.6" thickBot="1" x14ac:dyDescent="0.55000000000000004">
      <c r="B177" s="35"/>
      <c r="C177" s="19"/>
      <c r="D177" s="24"/>
      <c r="E177" s="36"/>
      <c r="F177" s="36"/>
      <c r="G177" s="36"/>
      <c r="I177" s="15">
        <f>SUM(I165:I176)</f>
        <v>6</v>
      </c>
      <c r="J177" s="93" t="str">
        <f>IF(I177&gt;=6,"YA NO PUEDE SOLICITAR DIAS ADMINISTRATIVOS","PUEDE SOLICITAR DIAS ADMINISTRATIVOS")</f>
        <v>YA NO PUEDE SOLICITAR DIAS ADMINISTRATIVOS</v>
      </c>
      <c r="K177" s="94"/>
      <c r="L177" s="94"/>
      <c r="M177" s="94"/>
      <c r="N177" s="95"/>
    </row>
    <row r="178" spans="2:14" ht="21.6" thickBot="1" x14ac:dyDescent="0.55000000000000004">
      <c r="B178" s="35"/>
      <c r="C178" s="19"/>
      <c r="D178" s="24"/>
      <c r="E178" s="36"/>
      <c r="F178" s="36"/>
      <c r="G178" s="36"/>
      <c r="I178" s="17">
        <f>6-I177</f>
        <v>0</v>
      </c>
      <c r="J178" s="93" t="str">
        <f>IF(I177&gt;6,"EXISTE UN ERROR","OK")</f>
        <v>OK</v>
      </c>
      <c r="K178" s="94"/>
      <c r="L178" s="94"/>
      <c r="M178" s="94"/>
      <c r="N178" s="95"/>
    </row>
    <row r="179" spans="2:14" ht="18" thickBot="1" x14ac:dyDescent="0.5">
      <c r="B179" s="35"/>
      <c r="C179" s="19"/>
      <c r="D179" s="24"/>
      <c r="E179" s="36"/>
      <c r="F179" s="36"/>
      <c r="G179" s="36"/>
      <c r="I179" s="1"/>
    </row>
    <row r="180" spans="2:14" ht="19.8" thickBot="1" x14ac:dyDescent="0.5">
      <c r="B180" s="35"/>
      <c r="C180" s="19"/>
      <c r="D180" s="24"/>
      <c r="E180" s="36"/>
      <c r="F180" s="36"/>
      <c r="G180" s="36"/>
      <c r="I180" s="12" t="s">
        <v>3</v>
      </c>
      <c r="J180" s="13"/>
      <c r="K180" s="13" t="s">
        <v>5</v>
      </c>
      <c r="L180" s="13" t="s">
        <v>6</v>
      </c>
      <c r="M180" s="13" t="s">
        <v>7</v>
      </c>
      <c r="N180" s="14" t="s">
        <v>8</v>
      </c>
    </row>
    <row r="181" spans="2:14" ht="17.399999999999999" x14ac:dyDescent="0.45">
      <c r="B181" s="35"/>
      <c r="C181" s="19"/>
      <c r="D181" s="24"/>
      <c r="E181" s="36"/>
      <c r="F181" s="36"/>
      <c r="G181" s="36"/>
      <c r="I181" s="21">
        <v>1</v>
      </c>
      <c r="J181" s="30"/>
      <c r="K181" s="31">
        <v>45813</v>
      </c>
      <c r="L181" s="31">
        <v>45813</v>
      </c>
      <c r="M181" s="32"/>
      <c r="N181" s="32"/>
    </row>
    <row r="182" spans="2:14" ht="17.399999999999999" x14ac:dyDescent="0.45">
      <c r="B182" s="35"/>
      <c r="C182" s="19"/>
      <c r="D182" s="24"/>
      <c r="E182" s="36"/>
      <c r="F182" s="36"/>
      <c r="G182" s="36"/>
      <c r="I182" s="26">
        <v>1</v>
      </c>
      <c r="J182" s="30"/>
      <c r="K182" s="33">
        <v>45866</v>
      </c>
      <c r="L182" s="33">
        <v>45866</v>
      </c>
      <c r="M182" s="34"/>
      <c r="N182" s="34"/>
    </row>
    <row r="183" spans="2:14" ht="17.399999999999999" x14ac:dyDescent="0.45">
      <c r="B183" s="35"/>
      <c r="C183" s="19"/>
      <c r="D183" s="24"/>
      <c r="E183" s="36"/>
      <c r="F183" s="36"/>
      <c r="G183" s="36"/>
      <c r="I183" s="26">
        <v>1</v>
      </c>
      <c r="J183" s="30"/>
      <c r="K183" s="33">
        <v>45890</v>
      </c>
      <c r="L183" s="33">
        <v>45890</v>
      </c>
      <c r="M183" s="34"/>
      <c r="N183" s="34"/>
    </row>
    <row r="184" spans="2:14" ht="17.399999999999999" x14ac:dyDescent="0.45">
      <c r="B184" s="35"/>
      <c r="C184" s="19"/>
      <c r="D184" s="24"/>
      <c r="E184" s="36"/>
      <c r="F184" s="36"/>
      <c r="G184" s="36"/>
      <c r="I184" s="26">
        <v>1</v>
      </c>
      <c r="J184" s="30"/>
      <c r="K184" s="33">
        <v>45930</v>
      </c>
      <c r="L184" s="33">
        <v>45930</v>
      </c>
      <c r="M184" s="34"/>
      <c r="N184" s="34"/>
    </row>
    <row r="185" spans="2:14" ht="18" thickBot="1" x14ac:dyDescent="0.5">
      <c r="B185" s="35"/>
      <c r="C185" s="19"/>
      <c r="D185" s="24"/>
      <c r="E185" s="36"/>
      <c r="F185" s="36"/>
      <c r="G185" s="36"/>
      <c r="I185" s="26"/>
      <c r="J185" s="30"/>
      <c r="K185" s="34"/>
      <c r="L185" s="34"/>
      <c r="M185" s="34"/>
      <c r="N185" s="34"/>
    </row>
    <row r="186" spans="2:14" ht="21.6" thickBot="1" x14ac:dyDescent="0.55000000000000004">
      <c r="B186" s="35"/>
      <c r="C186" s="19"/>
      <c r="D186" s="24"/>
      <c r="E186" s="36"/>
      <c r="F186" s="36"/>
      <c r="G186" s="36"/>
      <c r="I186" s="15">
        <f>SUM(I181:I185)</f>
        <v>4</v>
      </c>
      <c r="J186" s="93" t="str">
        <f>IF(I186&gt;=5,"YA NO PUEDE SOLICITAR DIAS CAPACITACION","PUEDE SOLICITAR DIAS CAPACITACION")</f>
        <v>PUEDE SOLICITAR DIAS CAPACITACION</v>
      </c>
      <c r="K186" s="94"/>
      <c r="L186" s="94"/>
      <c r="M186" s="94"/>
      <c r="N186" s="95"/>
    </row>
    <row r="187" spans="2:14" ht="21.6" thickBot="1" x14ac:dyDescent="0.55000000000000004">
      <c r="B187" s="35"/>
      <c r="C187" s="19"/>
      <c r="D187" s="24"/>
      <c r="E187" s="36"/>
      <c r="F187" s="36"/>
      <c r="G187" s="36"/>
      <c r="I187" s="17">
        <f>5-I186</f>
        <v>1</v>
      </c>
      <c r="J187" s="93" t="str">
        <f>IF(I186&gt;5,"EXISTE UN ERROR","OK")</f>
        <v>OK</v>
      </c>
      <c r="K187" s="94"/>
      <c r="L187" s="94"/>
      <c r="M187" s="94"/>
      <c r="N187" s="95"/>
    </row>
    <row r="188" spans="2:14" ht="17.399999999999999" x14ac:dyDescent="0.45">
      <c r="B188" s="35"/>
      <c r="C188" s="19"/>
      <c r="D188" s="24"/>
      <c r="E188" s="36"/>
      <c r="F188" s="36"/>
      <c r="G188" s="36"/>
    </row>
    <row r="189" spans="2:14" ht="17.399999999999999" x14ac:dyDescent="0.45">
      <c r="B189" s="35"/>
      <c r="C189" s="19"/>
      <c r="D189" s="24"/>
      <c r="E189" s="36"/>
      <c r="F189" s="36"/>
      <c r="G189" s="36"/>
    </row>
    <row r="190" spans="2:14" ht="18" thickBot="1" x14ac:dyDescent="0.5">
      <c r="B190" s="35"/>
      <c r="C190" s="20"/>
      <c r="D190" s="29"/>
      <c r="E190" s="37"/>
      <c r="F190" s="37"/>
      <c r="G190" s="37"/>
    </row>
    <row r="191" spans="2:14" ht="21.6" thickBot="1" x14ac:dyDescent="0.55000000000000004">
      <c r="B191" s="8">
        <f>+E165-F165</f>
        <v>0</v>
      </c>
      <c r="C191" s="87" t="str">
        <f>IF(E165&lt;=F165,"YA NO TIENE FERIADOS","PUEDE SOLICITAR DIAS FERIADOS")</f>
        <v>YA NO TIENE FERIADOS</v>
      </c>
      <c r="D191" s="88"/>
      <c r="E191" s="88"/>
      <c r="F191" s="88"/>
      <c r="G191" s="89"/>
    </row>
    <row r="192" spans="2:14" ht="19.2" thickBot="1" x14ac:dyDescent="0.5">
      <c r="C192" s="90" t="str">
        <f>IF(F165&gt;E165,"EXISTE UN ERROR","OK")</f>
        <v>OK</v>
      </c>
      <c r="D192" s="91"/>
      <c r="E192" s="91"/>
      <c r="F192" s="91"/>
      <c r="G192" s="92"/>
    </row>
    <row r="196" spans="2:14" ht="19.2" thickBot="1" x14ac:dyDescent="0.5">
      <c r="B196" s="16" t="s">
        <v>52</v>
      </c>
      <c r="I196" s="16" t="s">
        <v>52</v>
      </c>
    </row>
    <row r="197" spans="2:14" ht="18.600000000000001" thickBot="1" x14ac:dyDescent="0.4">
      <c r="B197" s="5" t="s">
        <v>0</v>
      </c>
      <c r="C197" s="5" t="s">
        <v>1</v>
      </c>
      <c r="D197" s="5" t="s">
        <v>98</v>
      </c>
      <c r="E197" s="5" t="s">
        <v>12</v>
      </c>
      <c r="F197" s="6" t="s">
        <v>2</v>
      </c>
      <c r="G197" s="6" t="s">
        <v>7</v>
      </c>
      <c r="I197" s="2" t="s">
        <v>3</v>
      </c>
      <c r="J197" s="3" t="s">
        <v>4</v>
      </c>
      <c r="K197" s="3" t="s">
        <v>5</v>
      </c>
      <c r="L197" s="3" t="s">
        <v>6</v>
      </c>
      <c r="M197" s="3" t="s">
        <v>7</v>
      </c>
      <c r="N197" s="4" t="s">
        <v>8</v>
      </c>
    </row>
    <row r="198" spans="2:14" ht="17.399999999999999" x14ac:dyDescent="0.45">
      <c r="B198" s="9">
        <v>15</v>
      </c>
      <c r="C198" s="9">
        <v>0</v>
      </c>
      <c r="D198" s="9">
        <v>0</v>
      </c>
      <c r="E198" s="11">
        <f>+B198+C198+D198</f>
        <v>15</v>
      </c>
      <c r="F198" s="11">
        <f>SUM(B199:B223)+SUM(D199:D223)</f>
        <v>15</v>
      </c>
      <c r="G198" s="19"/>
      <c r="I198" s="72"/>
      <c r="J198" s="82"/>
      <c r="K198" s="83"/>
      <c r="L198" s="83"/>
      <c r="M198" s="19"/>
      <c r="N198" s="84"/>
    </row>
    <row r="199" spans="2:14" ht="17.399999999999999" x14ac:dyDescent="0.45">
      <c r="B199" s="35">
        <v>10</v>
      </c>
      <c r="C199" s="19"/>
      <c r="D199" s="24"/>
      <c r="E199" s="27">
        <v>45691</v>
      </c>
      <c r="F199" s="27">
        <v>45702</v>
      </c>
      <c r="G199" s="69" t="s">
        <v>119</v>
      </c>
      <c r="I199" s="26">
        <v>1</v>
      </c>
      <c r="J199" s="22"/>
      <c r="K199" s="33">
        <v>45779</v>
      </c>
      <c r="L199" s="33">
        <v>45779</v>
      </c>
      <c r="M199" s="69" t="s">
        <v>131</v>
      </c>
      <c r="N199" s="34"/>
    </row>
    <row r="200" spans="2:14" ht="17.399999999999999" x14ac:dyDescent="0.45">
      <c r="B200" s="35">
        <v>5</v>
      </c>
      <c r="C200" s="19"/>
      <c r="D200" s="24"/>
      <c r="E200" s="27">
        <v>45838</v>
      </c>
      <c r="F200" s="27">
        <v>45842</v>
      </c>
      <c r="G200" s="24"/>
      <c r="I200" s="26">
        <v>1</v>
      </c>
      <c r="J200" s="22"/>
      <c r="K200" s="33">
        <v>45782</v>
      </c>
      <c r="L200" s="33">
        <v>45782</v>
      </c>
      <c r="M200" s="69" t="s">
        <v>136</v>
      </c>
      <c r="N200" s="34"/>
    </row>
    <row r="201" spans="2:14" ht="17.399999999999999" x14ac:dyDescent="0.45">
      <c r="B201" s="35"/>
      <c r="C201" s="19"/>
      <c r="D201" s="24"/>
      <c r="E201" s="24"/>
      <c r="F201" s="24"/>
      <c r="G201" s="24"/>
      <c r="I201" s="26">
        <v>2</v>
      </c>
      <c r="J201" s="22"/>
      <c r="K201" s="33">
        <v>45813</v>
      </c>
      <c r="L201" s="33">
        <v>45814</v>
      </c>
      <c r="M201" s="69" t="s">
        <v>151</v>
      </c>
      <c r="N201" s="34"/>
    </row>
    <row r="202" spans="2:14" ht="17.399999999999999" x14ac:dyDescent="0.45">
      <c r="B202" s="35"/>
      <c r="C202" s="19"/>
      <c r="D202" s="24"/>
      <c r="E202" s="24"/>
      <c r="F202" s="24"/>
      <c r="G202" s="24"/>
      <c r="I202" s="26">
        <v>1</v>
      </c>
      <c r="J202" s="22"/>
      <c r="K202" s="33">
        <v>45912</v>
      </c>
      <c r="L202" s="33">
        <v>45912</v>
      </c>
      <c r="M202" s="70" t="s">
        <v>197</v>
      </c>
      <c r="N202" s="34"/>
    </row>
    <row r="203" spans="2:14" ht="17.399999999999999" x14ac:dyDescent="0.45">
      <c r="B203" s="35"/>
      <c r="C203" s="19"/>
      <c r="D203" s="24"/>
      <c r="E203" s="24"/>
      <c r="F203" s="24"/>
      <c r="G203" s="24"/>
      <c r="I203" s="26">
        <v>1</v>
      </c>
      <c r="J203" s="22"/>
      <c r="K203" s="33">
        <v>45933</v>
      </c>
      <c r="L203" s="33">
        <v>45933</v>
      </c>
      <c r="M203" s="69" t="s">
        <v>223</v>
      </c>
      <c r="N203" s="34"/>
    </row>
    <row r="204" spans="2:14" ht="17.399999999999999" x14ac:dyDescent="0.45">
      <c r="B204" s="35"/>
      <c r="C204" s="19"/>
      <c r="D204" s="24"/>
      <c r="E204" s="24"/>
      <c r="F204" s="24"/>
      <c r="G204" s="24"/>
      <c r="I204" s="26"/>
      <c r="J204" s="22"/>
      <c r="K204" s="33"/>
      <c r="L204" s="33"/>
      <c r="M204" s="34"/>
      <c r="N204" s="34"/>
    </row>
    <row r="205" spans="2:14" ht="17.399999999999999" x14ac:dyDescent="0.45">
      <c r="B205" s="35"/>
      <c r="C205" s="19"/>
      <c r="D205" s="24"/>
      <c r="E205" s="24"/>
      <c r="F205" s="24"/>
      <c r="G205" s="24"/>
      <c r="I205" s="26"/>
      <c r="J205" s="22"/>
      <c r="K205" s="34"/>
      <c r="L205" s="34"/>
      <c r="M205" s="34"/>
      <c r="N205" s="34"/>
    </row>
    <row r="206" spans="2:14" ht="17.399999999999999" x14ac:dyDescent="0.45">
      <c r="B206" s="35"/>
      <c r="C206" s="19"/>
      <c r="D206" s="24"/>
      <c r="E206" s="24"/>
      <c r="F206" s="24"/>
      <c r="G206" s="24"/>
      <c r="I206" s="26"/>
      <c r="J206" s="22"/>
      <c r="K206" s="34"/>
      <c r="L206" s="34"/>
      <c r="M206" s="34"/>
      <c r="N206" s="34"/>
    </row>
    <row r="207" spans="2:14" ht="17.399999999999999" x14ac:dyDescent="0.45">
      <c r="B207" s="35"/>
      <c r="C207" s="19"/>
      <c r="D207" s="24"/>
      <c r="E207" s="24"/>
      <c r="F207" s="24"/>
      <c r="G207" s="24"/>
      <c r="I207" s="26"/>
      <c r="J207" s="22"/>
      <c r="K207" s="34"/>
      <c r="L207" s="34"/>
      <c r="M207" s="34"/>
      <c r="N207" s="34"/>
    </row>
    <row r="208" spans="2:14" ht="17.399999999999999" x14ac:dyDescent="0.45">
      <c r="B208" s="35"/>
      <c r="C208" s="19"/>
      <c r="D208" s="24"/>
      <c r="E208" s="24"/>
      <c r="F208" s="24"/>
      <c r="G208" s="24"/>
      <c r="I208" s="26"/>
      <c r="J208" s="22"/>
      <c r="K208" s="34"/>
      <c r="L208" s="34"/>
      <c r="M208" s="34"/>
      <c r="N208" s="34"/>
    </row>
    <row r="209" spans="2:14" ht="18" thickBot="1" x14ac:dyDescent="0.5">
      <c r="B209" s="35"/>
      <c r="C209" s="19"/>
      <c r="D209" s="24"/>
      <c r="E209" s="24"/>
      <c r="F209" s="24"/>
      <c r="G209" s="24"/>
      <c r="I209" s="28"/>
      <c r="J209" s="22"/>
      <c r="K209" s="38"/>
      <c r="L209" s="38"/>
      <c r="M209" s="38"/>
      <c r="N209" s="38"/>
    </row>
    <row r="210" spans="2:14" ht="21.6" thickBot="1" x14ac:dyDescent="0.55000000000000004">
      <c r="B210" s="35"/>
      <c r="C210" s="19"/>
      <c r="D210" s="24"/>
      <c r="E210" s="36"/>
      <c r="F210" s="36"/>
      <c r="G210" s="36"/>
      <c r="I210" s="15">
        <f>SUM(I198:I209)</f>
        <v>6</v>
      </c>
      <c r="J210" s="93" t="str">
        <f>IF(I210&gt;=6,"YA NO PUEDE SOLICITAR DIAS ADMINISTRATIVOS","PUEDE SOLICITAR DIAS ADMINISTRATIVOS")</f>
        <v>YA NO PUEDE SOLICITAR DIAS ADMINISTRATIVOS</v>
      </c>
      <c r="K210" s="94"/>
      <c r="L210" s="94"/>
      <c r="M210" s="94"/>
      <c r="N210" s="95"/>
    </row>
    <row r="211" spans="2:14" ht="21.6" thickBot="1" x14ac:dyDescent="0.55000000000000004">
      <c r="B211" s="35"/>
      <c r="C211" s="19"/>
      <c r="D211" s="24"/>
      <c r="E211" s="36"/>
      <c r="F211" s="36"/>
      <c r="G211" s="36"/>
      <c r="I211" s="17">
        <f>6-I210</f>
        <v>0</v>
      </c>
      <c r="J211" s="93" t="str">
        <f>IF(I210&gt;6,"EXISTE UN ERROR","OK")</f>
        <v>OK</v>
      </c>
      <c r="K211" s="94"/>
      <c r="L211" s="94"/>
      <c r="M211" s="94"/>
      <c r="N211" s="95"/>
    </row>
    <row r="212" spans="2:14" ht="18" thickBot="1" x14ac:dyDescent="0.5">
      <c r="B212" s="35"/>
      <c r="C212" s="19"/>
      <c r="D212" s="24"/>
      <c r="E212" s="36"/>
      <c r="F212" s="36"/>
      <c r="G212" s="36"/>
      <c r="I212" s="1"/>
    </row>
    <row r="213" spans="2:14" ht="19.8" thickBot="1" x14ac:dyDescent="0.5">
      <c r="B213" s="35"/>
      <c r="C213" s="19"/>
      <c r="D213" s="24"/>
      <c r="E213" s="36"/>
      <c r="F213" s="36"/>
      <c r="G213" s="36"/>
      <c r="I213" s="12" t="s">
        <v>3</v>
      </c>
      <c r="J213" s="13"/>
      <c r="K213" s="13" t="s">
        <v>5</v>
      </c>
      <c r="L213" s="13" t="s">
        <v>6</v>
      </c>
      <c r="M213" s="13" t="s">
        <v>7</v>
      </c>
      <c r="N213" s="14" t="s">
        <v>8</v>
      </c>
    </row>
    <row r="214" spans="2:14" ht="17.399999999999999" x14ac:dyDescent="0.45">
      <c r="B214" s="35"/>
      <c r="C214" s="19"/>
      <c r="D214" s="24"/>
      <c r="E214" s="36"/>
      <c r="F214" s="36"/>
      <c r="G214" s="36"/>
      <c r="I214" s="21"/>
      <c r="J214" s="30"/>
      <c r="K214" s="30"/>
      <c r="L214" s="30"/>
      <c r="M214" s="30"/>
      <c r="N214" s="30"/>
    </row>
    <row r="215" spans="2:14" ht="17.399999999999999" x14ac:dyDescent="0.45">
      <c r="B215" s="35"/>
      <c r="C215" s="19"/>
      <c r="D215" s="24"/>
      <c r="E215" s="36"/>
      <c r="F215" s="36"/>
      <c r="G215" s="36"/>
      <c r="I215" s="26"/>
      <c r="J215" s="30"/>
      <c r="K215" s="36"/>
      <c r="L215" s="36"/>
      <c r="M215" s="36"/>
      <c r="N215" s="36"/>
    </row>
    <row r="216" spans="2:14" ht="17.399999999999999" x14ac:dyDescent="0.45">
      <c r="B216" s="35"/>
      <c r="C216" s="19"/>
      <c r="D216" s="24"/>
      <c r="E216" s="36"/>
      <c r="F216" s="36"/>
      <c r="G216" s="36"/>
      <c r="I216" s="26"/>
      <c r="J216" s="30"/>
      <c r="K216" s="36"/>
      <c r="L216" s="36"/>
      <c r="M216" s="36"/>
      <c r="N216" s="36"/>
    </row>
    <row r="217" spans="2:14" ht="17.399999999999999" x14ac:dyDescent="0.45">
      <c r="B217" s="35"/>
      <c r="C217" s="19"/>
      <c r="D217" s="24"/>
      <c r="E217" s="36"/>
      <c r="F217" s="36"/>
      <c r="G217" s="36"/>
      <c r="I217" s="26"/>
      <c r="J217" s="30"/>
      <c r="K217" s="36"/>
      <c r="L217" s="36"/>
      <c r="M217" s="36"/>
      <c r="N217" s="36"/>
    </row>
    <row r="218" spans="2:14" ht="18" thickBot="1" x14ac:dyDescent="0.5">
      <c r="B218" s="35"/>
      <c r="C218" s="19"/>
      <c r="D218" s="24"/>
      <c r="E218" s="36"/>
      <c r="F218" s="36"/>
      <c r="G218" s="36"/>
      <c r="I218" s="26"/>
      <c r="J218" s="30"/>
      <c r="K218" s="36"/>
      <c r="L218" s="36"/>
      <c r="M218" s="36"/>
      <c r="N218" s="36"/>
    </row>
    <row r="219" spans="2:14" ht="21.6" thickBot="1" x14ac:dyDescent="0.55000000000000004">
      <c r="B219" s="35"/>
      <c r="C219" s="19"/>
      <c r="D219" s="24"/>
      <c r="E219" s="36"/>
      <c r="F219" s="36"/>
      <c r="G219" s="36"/>
      <c r="I219" s="15">
        <f>SUM(I214:I218)</f>
        <v>0</v>
      </c>
      <c r="J219" s="93" t="str">
        <f>IF(I219&gt;=5,"YA NO PUEDE SOLICITAR DIAS CAPACITACION","PUEDE SOLICITAR DIAS CAPACITACION")</f>
        <v>PUEDE SOLICITAR DIAS CAPACITACION</v>
      </c>
      <c r="K219" s="94"/>
      <c r="L219" s="94"/>
      <c r="M219" s="94"/>
      <c r="N219" s="95"/>
    </row>
    <row r="220" spans="2:14" ht="21.6" thickBot="1" x14ac:dyDescent="0.55000000000000004">
      <c r="B220" s="35"/>
      <c r="C220" s="19"/>
      <c r="D220" s="24"/>
      <c r="E220" s="36"/>
      <c r="F220" s="36"/>
      <c r="G220" s="36"/>
      <c r="I220" s="17">
        <f>5-I219</f>
        <v>5</v>
      </c>
      <c r="J220" s="93" t="str">
        <f>IF(I219&gt;5,"EXISTE UN ERROR","OK")</f>
        <v>OK</v>
      </c>
      <c r="K220" s="94"/>
      <c r="L220" s="94"/>
      <c r="M220" s="94"/>
      <c r="N220" s="95"/>
    </row>
    <row r="221" spans="2:14" ht="17.399999999999999" x14ac:dyDescent="0.45">
      <c r="B221" s="35"/>
      <c r="C221" s="19"/>
      <c r="D221" s="24"/>
      <c r="E221" s="36"/>
      <c r="F221" s="36"/>
      <c r="G221" s="36"/>
    </row>
    <row r="222" spans="2:14" ht="17.399999999999999" x14ac:dyDescent="0.45">
      <c r="B222" s="35"/>
      <c r="C222" s="19"/>
      <c r="D222" s="24"/>
      <c r="E222" s="36"/>
      <c r="F222" s="36"/>
      <c r="G222" s="36"/>
    </row>
    <row r="223" spans="2:14" ht="18" thickBot="1" x14ac:dyDescent="0.5">
      <c r="B223" s="35"/>
      <c r="C223" s="20"/>
      <c r="D223" s="29"/>
      <c r="E223" s="37"/>
      <c r="F223" s="37"/>
      <c r="G223" s="37"/>
    </row>
    <row r="224" spans="2:14" ht="21.6" thickBot="1" x14ac:dyDescent="0.55000000000000004">
      <c r="B224" s="8">
        <f>+E198-F198</f>
        <v>0</v>
      </c>
      <c r="C224" s="87" t="str">
        <f>IF(E198&lt;=F198,"YA NO TIENE FERIADOS","PUEDE SOLICITAR DIAS FERIADOS")</f>
        <v>YA NO TIENE FERIADOS</v>
      </c>
      <c r="D224" s="88"/>
      <c r="E224" s="88"/>
      <c r="F224" s="88"/>
      <c r="G224" s="89"/>
    </row>
    <row r="225" spans="2:14" ht="19.2" thickBot="1" x14ac:dyDescent="0.5">
      <c r="C225" s="90" t="str">
        <f>IF(F198&gt;E198,"EXISTE UN ERROR","OK")</f>
        <v>OK</v>
      </c>
      <c r="D225" s="91"/>
      <c r="E225" s="91"/>
      <c r="F225" s="91"/>
      <c r="G225" s="92"/>
    </row>
    <row r="227" spans="2:14" ht="19.2" thickBot="1" x14ac:dyDescent="0.5">
      <c r="B227" s="16" t="s">
        <v>53</v>
      </c>
      <c r="I227" s="16" t="s">
        <v>53</v>
      </c>
    </row>
    <row r="228" spans="2:14" ht="18.600000000000001" thickBot="1" x14ac:dyDescent="0.4">
      <c r="B228" s="5" t="s">
        <v>0</v>
      </c>
      <c r="C228" s="5" t="s">
        <v>1</v>
      </c>
      <c r="D228" s="5" t="s">
        <v>98</v>
      </c>
      <c r="E228" s="5" t="s">
        <v>12</v>
      </c>
      <c r="F228" s="6" t="s">
        <v>2</v>
      </c>
      <c r="G228" s="6" t="s">
        <v>7</v>
      </c>
      <c r="I228" s="2" t="s">
        <v>3</v>
      </c>
      <c r="J228" s="3" t="s">
        <v>4</v>
      </c>
      <c r="K228" s="3" t="s">
        <v>5</v>
      </c>
      <c r="L228" s="3" t="s">
        <v>6</v>
      </c>
      <c r="M228" s="3" t="s">
        <v>7</v>
      </c>
      <c r="N228" s="4" t="s">
        <v>8</v>
      </c>
    </row>
    <row r="229" spans="2:14" ht="17.399999999999999" x14ac:dyDescent="0.45">
      <c r="B229" s="9">
        <v>20</v>
      </c>
      <c r="C229" s="9">
        <v>0</v>
      </c>
      <c r="D229" s="9">
        <v>0</v>
      </c>
      <c r="E229" s="11">
        <f>+B229+C229+D229</f>
        <v>20</v>
      </c>
      <c r="F229" s="11">
        <f>SUM(B230:B254)+SUM(D230:D254)</f>
        <v>20</v>
      </c>
      <c r="G229" s="19"/>
      <c r="I229" s="21">
        <v>1</v>
      </c>
      <c r="J229" s="22"/>
      <c r="K229" s="23">
        <v>45664</v>
      </c>
      <c r="L229" s="23">
        <v>45664</v>
      </c>
      <c r="M229" s="71" t="s">
        <v>107</v>
      </c>
      <c r="N229" s="25"/>
    </row>
    <row r="230" spans="2:14" ht="17.399999999999999" x14ac:dyDescent="0.45">
      <c r="B230" s="35">
        <v>3</v>
      </c>
      <c r="C230" s="19"/>
      <c r="D230" s="24"/>
      <c r="E230" s="27">
        <v>45659</v>
      </c>
      <c r="F230" s="27">
        <v>45663</v>
      </c>
      <c r="G230" s="69" t="s">
        <v>105</v>
      </c>
      <c r="I230" s="26">
        <v>1</v>
      </c>
      <c r="J230" s="22"/>
      <c r="K230" s="27">
        <v>45730</v>
      </c>
      <c r="L230" s="27">
        <v>45730</v>
      </c>
      <c r="M230" s="70" t="s">
        <v>123</v>
      </c>
      <c r="N230" s="24"/>
    </row>
    <row r="231" spans="2:14" ht="17.399999999999999" x14ac:dyDescent="0.45">
      <c r="B231" s="35">
        <v>10</v>
      </c>
      <c r="C231" s="19"/>
      <c r="D231" s="24"/>
      <c r="E231" s="27">
        <v>45677</v>
      </c>
      <c r="F231" s="27">
        <v>45688</v>
      </c>
      <c r="G231" s="69" t="s">
        <v>102</v>
      </c>
      <c r="I231" s="26">
        <v>1</v>
      </c>
      <c r="J231" s="22"/>
      <c r="K231" s="27">
        <v>45855</v>
      </c>
      <c r="L231" s="27">
        <v>45855</v>
      </c>
      <c r="M231" s="70" t="s">
        <v>163</v>
      </c>
      <c r="N231" s="24"/>
    </row>
    <row r="232" spans="2:14" ht="17.399999999999999" x14ac:dyDescent="0.45">
      <c r="B232" s="35">
        <v>2</v>
      </c>
      <c r="C232" s="19"/>
      <c r="D232" s="24"/>
      <c r="E232" s="27">
        <v>45777</v>
      </c>
      <c r="F232" s="27">
        <v>45779</v>
      </c>
      <c r="G232" s="69" t="s">
        <v>138</v>
      </c>
      <c r="I232" s="26">
        <v>1</v>
      </c>
      <c r="J232" s="22"/>
      <c r="K232" s="27">
        <v>45882</v>
      </c>
      <c r="L232" s="27">
        <v>45882</v>
      </c>
      <c r="M232" s="69" t="s">
        <v>175</v>
      </c>
      <c r="N232" s="24"/>
    </row>
    <row r="233" spans="2:14" ht="17.399999999999999" x14ac:dyDescent="0.45">
      <c r="B233" s="35">
        <v>1</v>
      </c>
      <c r="C233" s="19"/>
      <c r="D233" s="24"/>
      <c r="E233" s="27">
        <v>45936</v>
      </c>
      <c r="F233" s="27">
        <v>45936</v>
      </c>
      <c r="G233" s="69" t="s">
        <v>216</v>
      </c>
      <c r="I233" s="26">
        <v>2</v>
      </c>
      <c r="J233" s="22"/>
      <c r="K233" s="27">
        <v>45915</v>
      </c>
      <c r="L233" s="27">
        <v>45916</v>
      </c>
      <c r="M233" s="69" t="s">
        <v>199</v>
      </c>
      <c r="N233" s="24"/>
    </row>
    <row r="234" spans="2:14" ht="17.399999999999999" x14ac:dyDescent="0.45">
      <c r="B234" s="35">
        <v>1</v>
      </c>
      <c r="C234" s="19"/>
      <c r="D234" s="24"/>
      <c r="E234" s="27">
        <v>45904</v>
      </c>
      <c r="F234" s="27">
        <v>45904</v>
      </c>
      <c r="G234" s="24"/>
      <c r="I234" s="26"/>
      <c r="J234" s="22"/>
      <c r="K234" s="24"/>
      <c r="L234" s="24"/>
      <c r="M234" s="24"/>
      <c r="N234" s="24"/>
    </row>
    <row r="235" spans="2:14" ht="17.399999999999999" x14ac:dyDescent="0.45">
      <c r="B235" s="35">
        <v>1</v>
      </c>
      <c r="C235" s="19"/>
      <c r="D235" s="24"/>
      <c r="E235" s="27">
        <v>45960</v>
      </c>
      <c r="F235" s="27">
        <v>45960</v>
      </c>
      <c r="G235" s="24"/>
      <c r="I235" s="26"/>
      <c r="J235" s="22"/>
      <c r="K235" s="24"/>
      <c r="L235" s="24"/>
      <c r="M235" s="24"/>
      <c r="N235" s="24"/>
    </row>
    <row r="236" spans="2:14" ht="17.399999999999999" x14ac:dyDescent="0.45">
      <c r="B236" s="35">
        <v>1</v>
      </c>
      <c r="C236" s="19"/>
      <c r="D236" s="24"/>
      <c r="E236" s="27">
        <v>45996</v>
      </c>
      <c r="F236" s="27">
        <v>45996</v>
      </c>
      <c r="G236" s="24"/>
      <c r="I236" s="26"/>
      <c r="J236" s="22"/>
      <c r="K236" s="24"/>
      <c r="L236" s="24"/>
      <c r="M236" s="24"/>
      <c r="N236" s="24"/>
    </row>
    <row r="237" spans="2:14" ht="17.399999999999999" x14ac:dyDescent="0.45">
      <c r="B237" s="35">
        <v>1</v>
      </c>
      <c r="C237" s="19"/>
      <c r="D237" s="24"/>
      <c r="E237" s="27">
        <v>46000</v>
      </c>
      <c r="F237" s="27">
        <v>46000</v>
      </c>
      <c r="G237" s="24"/>
      <c r="I237" s="26"/>
      <c r="J237" s="22"/>
      <c r="K237" s="24"/>
      <c r="L237" s="24"/>
      <c r="M237" s="24"/>
      <c r="N237" s="24"/>
    </row>
    <row r="238" spans="2:14" ht="17.399999999999999" x14ac:dyDescent="0.45">
      <c r="B238" s="35"/>
      <c r="C238" s="19"/>
      <c r="D238" s="24"/>
      <c r="E238" s="24"/>
      <c r="F238" s="24"/>
      <c r="G238" s="24"/>
      <c r="I238" s="26"/>
      <c r="J238" s="22"/>
      <c r="K238" s="24"/>
      <c r="L238" s="24"/>
      <c r="M238" s="24"/>
      <c r="N238" s="24"/>
    </row>
    <row r="239" spans="2:14" ht="17.399999999999999" x14ac:dyDescent="0.45">
      <c r="B239" s="35"/>
      <c r="C239" s="19"/>
      <c r="D239" s="24"/>
      <c r="E239" s="24"/>
      <c r="F239" s="24"/>
      <c r="G239" s="24"/>
      <c r="I239" s="26"/>
      <c r="J239" s="22"/>
      <c r="K239" s="24"/>
      <c r="L239" s="24"/>
      <c r="M239" s="24"/>
      <c r="N239" s="24"/>
    </row>
    <row r="240" spans="2:14" ht="18" thickBot="1" x14ac:dyDescent="0.5">
      <c r="B240" s="35"/>
      <c r="C240" s="19"/>
      <c r="D240" s="24"/>
      <c r="E240" s="24"/>
      <c r="F240" s="24"/>
      <c r="G240" s="24"/>
      <c r="I240" s="28"/>
      <c r="J240" s="22"/>
      <c r="K240" s="29"/>
      <c r="L240" s="29"/>
      <c r="M240" s="29"/>
      <c r="N240" s="29"/>
    </row>
    <row r="241" spans="2:14" ht="21.6" thickBot="1" x14ac:dyDescent="0.55000000000000004">
      <c r="B241" s="35"/>
      <c r="C241" s="19"/>
      <c r="D241" s="24"/>
      <c r="E241" s="36"/>
      <c r="F241" s="36"/>
      <c r="G241" s="36"/>
      <c r="I241" s="15">
        <f>SUM(I229:I240)</f>
        <v>6</v>
      </c>
      <c r="J241" s="93" t="str">
        <f>IF(I241&gt;=6,"YA NO PUEDE SOLICITAR DIAS ADMINISTRATIVOS","PUEDE SOLICITAR DIAS ADMINISTRATIVOS")</f>
        <v>YA NO PUEDE SOLICITAR DIAS ADMINISTRATIVOS</v>
      </c>
      <c r="K241" s="94"/>
      <c r="L241" s="94"/>
      <c r="M241" s="94"/>
      <c r="N241" s="95"/>
    </row>
    <row r="242" spans="2:14" ht="21.6" thickBot="1" x14ac:dyDescent="0.55000000000000004">
      <c r="B242" s="35"/>
      <c r="C242" s="19"/>
      <c r="D242" s="24"/>
      <c r="E242" s="36"/>
      <c r="F242" s="36"/>
      <c r="G242" s="36"/>
      <c r="I242" s="17">
        <f>6-I241</f>
        <v>0</v>
      </c>
      <c r="J242" s="93" t="str">
        <f>IF(I241&gt;6,"EXISTE UN ERROR","OK")</f>
        <v>OK</v>
      </c>
      <c r="K242" s="94"/>
      <c r="L242" s="94"/>
      <c r="M242" s="94"/>
      <c r="N242" s="95"/>
    </row>
    <row r="243" spans="2:14" ht="18" thickBot="1" x14ac:dyDescent="0.5">
      <c r="B243" s="35"/>
      <c r="C243" s="19"/>
      <c r="D243" s="24"/>
      <c r="E243" s="36"/>
      <c r="F243" s="36"/>
      <c r="G243" s="36"/>
      <c r="I243" s="1"/>
    </row>
    <row r="244" spans="2:14" ht="19.8" thickBot="1" x14ac:dyDescent="0.5">
      <c r="B244" s="35"/>
      <c r="C244" s="19"/>
      <c r="D244" s="24"/>
      <c r="E244" s="36"/>
      <c r="F244" s="36"/>
      <c r="G244" s="36"/>
      <c r="I244" s="12" t="s">
        <v>3</v>
      </c>
      <c r="J244" s="13"/>
      <c r="K244" s="13" t="s">
        <v>5</v>
      </c>
      <c r="L244" s="13" t="s">
        <v>6</v>
      </c>
      <c r="M244" s="13" t="s">
        <v>7</v>
      </c>
      <c r="N244" s="14" t="s">
        <v>8</v>
      </c>
    </row>
    <row r="245" spans="2:14" ht="17.399999999999999" x14ac:dyDescent="0.45">
      <c r="B245" s="35"/>
      <c r="C245" s="19"/>
      <c r="D245" s="24"/>
      <c r="E245" s="36"/>
      <c r="F245" s="36"/>
      <c r="G245" s="36"/>
      <c r="I245" s="21">
        <v>3</v>
      </c>
      <c r="J245" s="30"/>
      <c r="K245" s="31">
        <v>45782</v>
      </c>
      <c r="L245" s="31">
        <v>45784</v>
      </c>
      <c r="M245" s="32"/>
      <c r="N245" s="32"/>
    </row>
    <row r="246" spans="2:14" ht="17.399999999999999" x14ac:dyDescent="0.45">
      <c r="B246" s="35"/>
      <c r="C246" s="19"/>
      <c r="D246" s="24"/>
      <c r="E246" s="36"/>
      <c r="F246" s="36"/>
      <c r="G246" s="36"/>
      <c r="I246" s="26">
        <v>1</v>
      </c>
      <c r="J246" s="30"/>
      <c r="K246" s="33">
        <v>45827</v>
      </c>
      <c r="L246" s="33">
        <v>45827</v>
      </c>
      <c r="M246" s="34"/>
      <c r="N246" s="34"/>
    </row>
    <row r="247" spans="2:14" ht="17.399999999999999" x14ac:dyDescent="0.45">
      <c r="B247" s="35"/>
      <c r="C247" s="19"/>
      <c r="D247" s="24"/>
      <c r="E247" s="36"/>
      <c r="F247" s="36"/>
      <c r="G247" s="36"/>
      <c r="I247" s="26">
        <v>1</v>
      </c>
      <c r="J247" s="30"/>
      <c r="K247" s="33">
        <v>45831</v>
      </c>
      <c r="L247" s="33">
        <v>45831</v>
      </c>
      <c r="M247" s="34"/>
      <c r="N247" s="34"/>
    </row>
    <row r="248" spans="2:14" ht="17.399999999999999" x14ac:dyDescent="0.45">
      <c r="B248" s="35"/>
      <c r="C248" s="19"/>
      <c r="D248" s="24"/>
      <c r="E248" s="36"/>
      <c r="F248" s="36"/>
      <c r="G248" s="36"/>
      <c r="I248" s="26"/>
      <c r="J248" s="30"/>
      <c r="K248" s="34"/>
      <c r="L248" s="34"/>
      <c r="M248" s="34"/>
      <c r="N248" s="34"/>
    </row>
    <row r="249" spans="2:14" ht="18" thickBot="1" x14ac:dyDescent="0.5">
      <c r="B249" s="35"/>
      <c r="C249" s="19"/>
      <c r="D249" s="24"/>
      <c r="E249" s="36"/>
      <c r="F249" s="36"/>
      <c r="G249" s="36"/>
      <c r="I249" s="26"/>
      <c r="J249" s="30"/>
      <c r="K249" s="34"/>
      <c r="L249" s="34"/>
      <c r="M249" s="34"/>
      <c r="N249" s="34"/>
    </row>
    <row r="250" spans="2:14" ht="21.6" thickBot="1" x14ac:dyDescent="0.55000000000000004">
      <c r="B250" s="35"/>
      <c r="C250" s="19"/>
      <c r="D250" s="24"/>
      <c r="E250" s="36"/>
      <c r="F250" s="36"/>
      <c r="G250" s="36"/>
      <c r="I250" s="15">
        <f>SUM(I245:I249)</f>
        <v>5</v>
      </c>
      <c r="J250" s="93" t="str">
        <f>IF(I250&gt;=5,"YA NO PUEDE SOLICITAR DIAS CAPACITACION","PUEDE SOLICITAR DIAS CAPACITACION")</f>
        <v>YA NO PUEDE SOLICITAR DIAS CAPACITACION</v>
      </c>
      <c r="K250" s="94"/>
      <c r="L250" s="94"/>
      <c r="M250" s="94"/>
      <c r="N250" s="95"/>
    </row>
    <row r="251" spans="2:14" ht="21.6" thickBot="1" x14ac:dyDescent="0.55000000000000004">
      <c r="B251" s="35"/>
      <c r="C251" s="19"/>
      <c r="D251" s="24"/>
      <c r="E251" s="36"/>
      <c r="F251" s="36"/>
      <c r="G251" s="36"/>
      <c r="I251" s="17">
        <f>5-I250</f>
        <v>0</v>
      </c>
      <c r="J251" s="93" t="str">
        <f>IF(I250&gt;5,"EXISTE UN ERROR","OK")</f>
        <v>OK</v>
      </c>
      <c r="K251" s="94"/>
      <c r="L251" s="94"/>
      <c r="M251" s="94"/>
      <c r="N251" s="95"/>
    </row>
    <row r="252" spans="2:14" ht="17.399999999999999" x14ac:dyDescent="0.45">
      <c r="B252" s="35"/>
      <c r="C252" s="19"/>
      <c r="D252" s="24"/>
      <c r="E252" s="36"/>
      <c r="F252" s="36"/>
      <c r="G252" s="36"/>
    </row>
    <row r="253" spans="2:14" ht="17.399999999999999" x14ac:dyDescent="0.45">
      <c r="B253" s="35"/>
      <c r="C253" s="19"/>
      <c r="D253" s="24"/>
      <c r="E253" s="36"/>
      <c r="F253" s="36"/>
      <c r="G253" s="36"/>
    </row>
    <row r="254" spans="2:14" ht="18" thickBot="1" x14ac:dyDescent="0.5">
      <c r="B254" s="35"/>
      <c r="C254" s="20"/>
      <c r="D254" s="29"/>
      <c r="E254" s="37"/>
      <c r="F254" s="37"/>
      <c r="G254" s="37"/>
    </row>
    <row r="255" spans="2:14" ht="21.6" thickBot="1" x14ac:dyDescent="0.55000000000000004">
      <c r="B255" s="8">
        <f>+E229-F229</f>
        <v>0</v>
      </c>
      <c r="C255" s="87" t="str">
        <f>IF(E229&lt;=F229,"YA NO TIENE FERIADOS","PUEDE SOLICITAR DIAS FERIADOS")</f>
        <v>YA NO TIENE FERIADOS</v>
      </c>
      <c r="D255" s="88"/>
      <c r="E255" s="88"/>
      <c r="F255" s="88"/>
      <c r="G255" s="89"/>
    </row>
    <row r="256" spans="2:14" ht="19.2" thickBot="1" x14ac:dyDescent="0.5">
      <c r="C256" s="90" t="str">
        <f>IF(F229&gt;E229,"EXISTE UN ERROR","OK")</f>
        <v>OK</v>
      </c>
      <c r="D256" s="91"/>
      <c r="E256" s="91"/>
      <c r="F256" s="91"/>
      <c r="G256" s="92"/>
    </row>
    <row r="258" spans="2:14" ht="19.2" thickBot="1" x14ac:dyDescent="0.5">
      <c r="B258" s="16" t="s">
        <v>169</v>
      </c>
      <c r="I258" s="16" t="str">
        <f>+B258</f>
        <v>PAINEN PRANAO OMAR IGNACIO</v>
      </c>
    </row>
    <row r="259" spans="2:14" ht="18.600000000000001" thickBot="1" x14ac:dyDescent="0.4">
      <c r="B259" s="5" t="s">
        <v>0</v>
      </c>
      <c r="C259" s="5" t="s">
        <v>1</v>
      </c>
      <c r="D259" s="5" t="s">
        <v>98</v>
      </c>
      <c r="E259" s="5" t="s">
        <v>12</v>
      </c>
      <c r="F259" s="6" t="s">
        <v>2</v>
      </c>
      <c r="G259" s="6" t="s">
        <v>7</v>
      </c>
      <c r="I259" s="2" t="s">
        <v>3</v>
      </c>
      <c r="J259" s="3" t="s">
        <v>4</v>
      </c>
      <c r="K259" s="3" t="s">
        <v>5</v>
      </c>
      <c r="L259" s="3" t="s">
        <v>6</v>
      </c>
      <c r="M259" s="3" t="s">
        <v>7</v>
      </c>
      <c r="N259" s="4" t="s">
        <v>8</v>
      </c>
    </row>
    <row r="260" spans="2:14" ht="17.399999999999999" x14ac:dyDescent="0.45">
      <c r="B260" s="9">
        <v>0</v>
      </c>
      <c r="C260" s="9">
        <v>0</v>
      </c>
      <c r="D260" s="9">
        <v>0</v>
      </c>
      <c r="E260" s="11">
        <f>+B260+C260+D260</f>
        <v>0</v>
      </c>
      <c r="F260" s="11">
        <f>SUM(B261:B285)+SUM(D261:D285)</f>
        <v>0</v>
      </c>
      <c r="G260" s="19"/>
      <c r="I260" s="21">
        <v>0.5</v>
      </c>
      <c r="J260" s="22" t="s">
        <v>9</v>
      </c>
      <c r="K260" s="23">
        <v>45888</v>
      </c>
      <c r="L260" s="23">
        <v>45888</v>
      </c>
      <c r="M260" s="69" t="s">
        <v>175</v>
      </c>
      <c r="N260" s="25"/>
    </row>
    <row r="261" spans="2:14" ht="17.399999999999999" x14ac:dyDescent="0.45">
      <c r="B261" s="35"/>
      <c r="C261" s="19"/>
      <c r="D261" s="24"/>
      <c r="E261" s="27"/>
      <c r="F261" s="27"/>
      <c r="G261" s="24"/>
      <c r="I261" s="26">
        <v>1</v>
      </c>
      <c r="J261" s="22"/>
      <c r="K261" s="27">
        <v>45964</v>
      </c>
      <c r="L261" s="27">
        <v>45964</v>
      </c>
      <c r="M261" s="69" t="s">
        <v>231</v>
      </c>
      <c r="N261" s="24"/>
    </row>
    <row r="262" spans="2:14" ht="17.399999999999999" x14ac:dyDescent="0.45">
      <c r="B262" s="35"/>
      <c r="C262" s="19"/>
      <c r="D262" s="24"/>
      <c r="E262" s="27"/>
      <c r="F262" s="27"/>
      <c r="G262" s="24"/>
      <c r="I262" s="26">
        <v>0.5</v>
      </c>
      <c r="J262" s="22" t="s">
        <v>9</v>
      </c>
      <c r="K262" s="27">
        <v>45971</v>
      </c>
      <c r="L262" s="27">
        <v>45971</v>
      </c>
      <c r="M262" s="34"/>
      <c r="N262" s="24"/>
    </row>
    <row r="263" spans="2:14" ht="17.399999999999999" x14ac:dyDescent="0.45">
      <c r="B263" s="35"/>
      <c r="C263" s="19"/>
      <c r="D263" s="24"/>
      <c r="E263" s="27"/>
      <c r="F263" s="27"/>
      <c r="G263" s="24"/>
      <c r="I263" s="26">
        <v>1</v>
      </c>
      <c r="J263" s="22"/>
      <c r="K263" s="27">
        <v>45992</v>
      </c>
      <c r="L263" s="27">
        <v>45992</v>
      </c>
      <c r="M263" s="34"/>
      <c r="N263" s="24"/>
    </row>
    <row r="264" spans="2:14" ht="17.399999999999999" x14ac:dyDescent="0.45">
      <c r="B264" s="35"/>
      <c r="C264" s="19"/>
      <c r="D264" s="24"/>
      <c r="E264" s="27"/>
      <c r="F264" s="27"/>
      <c r="G264" s="24"/>
      <c r="I264" s="26">
        <v>1</v>
      </c>
      <c r="J264" s="22"/>
      <c r="K264" s="27">
        <v>46013</v>
      </c>
      <c r="L264" s="27">
        <v>46013</v>
      </c>
      <c r="M264" s="34"/>
      <c r="N264" s="24"/>
    </row>
    <row r="265" spans="2:14" ht="17.399999999999999" x14ac:dyDescent="0.45">
      <c r="B265" s="35"/>
      <c r="C265" s="19"/>
      <c r="D265" s="24"/>
      <c r="E265" s="27"/>
      <c r="F265" s="27"/>
      <c r="G265" s="24"/>
      <c r="I265" s="26">
        <v>2</v>
      </c>
      <c r="J265" s="22"/>
      <c r="K265" s="27">
        <v>46020</v>
      </c>
      <c r="L265" s="27">
        <v>46021</v>
      </c>
      <c r="M265" s="24"/>
      <c r="N265" s="24"/>
    </row>
    <row r="266" spans="2:14" ht="17.399999999999999" x14ac:dyDescent="0.45">
      <c r="B266" s="35"/>
      <c r="C266" s="19"/>
      <c r="D266" s="24"/>
      <c r="E266" s="24"/>
      <c r="F266" s="24"/>
      <c r="G266" s="24"/>
      <c r="I266" s="26"/>
      <c r="J266" s="22"/>
      <c r="K266" s="24"/>
      <c r="L266" s="24"/>
      <c r="M266" s="24"/>
      <c r="N266" s="24"/>
    </row>
    <row r="267" spans="2:14" ht="17.399999999999999" x14ac:dyDescent="0.45">
      <c r="B267" s="35"/>
      <c r="C267" s="19"/>
      <c r="D267" s="24"/>
      <c r="E267" s="24"/>
      <c r="F267" s="24"/>
      <c r="G267" s="24"/>
      <c r="I267" s="26"/>
      <c r="J267" s="22"/>
      <c r="K267" s="24"/>
      <c r="L267" s="24"/>
      <c r="M267" s="24"/>
      <c r="N267" s="24"/>
    </row>
    <row r="268" spans="2:14" ht="17.399999999999999" x14ac:dyDescent="0.45">
      <c r="B268" s="35"/>
      <c r="C268" s="19"/>
      <c r="D268" s="24"/>
      <c r="E268" s="24"/>
      <c r="F268" s="24"/>
      <c r="G268" s="24"/>
      <c r="I268" s="26"/>
      <c r="J268" s="22"/>
      <c r="K268" s="24"/>
      <c r="L268" s="24"/>
      <c r="M268" s="24"/>
      <c r="N268" s="24"/>
    </row>
    <row r="269" spans="2:14" ht="17.399999999999999" x14ac:dyDescent="0.45">
      <c r="B269" s="35"/>
      <c r="C269" s="19"/>
      <c r="D269" s="24"/>
      <c r="E269" s="24"/>
      <c r="F269" s="24"/>
      <c r="G269" s="24"/>
      <c r="I269" s="26"/>
      <c r="J269" s="22"/>
      <c r="K269" s="24"/>
      <c r="L269" s="24"/>
      <c r="M269" s="24"/>
      <c r="N269" s="24"/>
    </row>
    <row r="270" spans="2:14" ht="17.399999999999999" x14ac:dyDescent="0.45">
      <c r="B270" s="35"/>
      <c r="C270" s="19"/>
      <c r="D270" s="24"/>
      <c r="E270" s="24"/>
      <c r="F270" s="24"/>
      <c r="G270" s="24"/>
      <c r="I270" s="26"/>
      <c r="J270" s="22"/>
      <c r="K270" s="24"/>
      <c r="L270" s="24"/>
      <c r="M270" s="24"/>
      <c r="N270" s="24"/>
    </row>
    <row r="271" spans="2:14" ht="18" thickBot="1" x14ac:dyDescent="0.5">
      <c r="B271" s="35"/>
      <c r="C271" s="19"/>
      <c r="D271" s="24"/>
      <c r="E271" s="24"/>
      <c r="F271" s="24"/>
      <c r="G271" s="24"/>
      <c r="I271" s="28"/>
      <c r="J271" s="22"/>
      <c r="K271" s="29"/>
      <c r="L271" s="29"/>
      <c r="M271" s="29"/>
      <c r="N271" s="29"/>
    </row>
    <row r="272" spans="2:14" ht="21.6" thickBot="1" x14ac:dyDescent="0.55000000000000004">
      <c r="B272" s="35"/>
      <c r="C272" s="19"/>
      <c r="D272" s="24"/>
      <c r="E272" s="36"/>
      <c r="F272" s="36"/>
      <c r="G272" s="36"/>
      <c r="I272" s="15">
        <f>SUM(I260:I271)</f>
        <v>6</v>
      </c>
      <c r="J272" s="93" t="str">
        <f>IF(I272&gt;=6,"YA NO PUEDE SOLICITAR DIAS ADMINISTRATIVOS","PUEDE SOLICITAR DIAS ADMINISTRATIVOS")</f>
        <v>YA NO PUEDE SOLICITAR DIAS ADMINISTRATIVOS</v>
      </c>
      <c r="K272" s="94"/>
      <c r="L272" s="94"/>
      <c r="M272" s="94"/>
      <c r="N272" s="95"/>
    </row>
    <row r="273" spans="2:14" ht="21.6" thickBot="1" x14ac:dyDescent="0.55000000000000004">
      <c r="B273" s="35"/>
      <c r="C273" s="19"/>
      <c r="D273" s="24"/>
      <c r="E273" s="36"/>
      <c r="F273" s="36"/>
      <c r="G273" s="36"/>
      <c r="I273" s="17">
        <f>6-I272</f>
        <v>0</v>
      </c>
      <c r="J273" s="93" t="str">
        <f>IF(I272&gt;6,"EXISTE UN ERROR","OK")</f>
        <v>OK</v>
      </c>
      <c r="K273" s="94"/>
      <c r="L273" s="94"/>
      <c r="M273" s="94"/>
      <c r="N273" s="95"/>
    </row>
    <row r="274" spans="2:14" ht="18" thickBot="1" x14ac:dyDescent="0.5">
      <c r="B274" s="35"/>
      <c r="C274" s="19"/>
      <c r="D274" s="24"/>
      <c r="E274" s="36"/>
      <c r="F274" s="36"/>
      <c r="G274" s="36"/>
      <c r="I274" s="1"/>
    </row>
    <row r="275" spans="2:14" ht="19.8" thickBot="1" x14ac:dyDescent="0.5">
      <c r="B275" s="35"/>
      <c r="C275" s="19"/>
      <c r="D275" s="24"/>
      <c r="E275" s="36"/>
      <c r="F275" s="36"/>
      <c r="G275" s="36"/>
      <c r="I275" s="12" t="s">
        <v>3</v>
      </c>
      <c r="J275" s="13"/>
      <c r="K275" s="13" t="s">
        <v>5</v>
      </c>
      <c r="L275" s="13" t="s">
        <v>6</v>
      </c>
      <c r="M275" s="13" t="s">
        <v>7</v>
      </c>
      <c r="N275" s="14" t="s">
        <v>8</v>
      </c>
    </row>
    <row r="276" spans="2:14" ht="17.399999999999999" x14ac:dyDescent="0.45">
      <c r="B276" s="35"/>
      <c r="C276" s="19"/>
      <c r="D276" s="24"/>
      <c r="E276" s="36"/>
      <c r="F276" s="36"/>
      <c r="G276" s="36"/>
      <c r="I276" s="21"/>
      <c r="J276" s="30"/>
      <c r="K276" s="31"/>
      <c r="L276" s="31"/>
      <c r="M276" s="32"/>
      <c r="N276" s="32"/>
    </row>
    <row r="277" spans="2:14" ht="17.399999999999999" x14ac:dyDescent="0.45">
      <c r="B277" s="35"/>
      <c r="C277" s="19"/>
      <c r="D277" s="24"/>
      <c r="E277" s="36"/>
      <c r="F277" s="36"/>
      <c r="G277" s="36"/>
      <c r="I277" s="26"/>
      <c r="J277" s="30"/>
      <c r="K277" s="33"/>
      <c r="L277" s="33"/>
      <c r="M277" s="34"/>
      <c r="N277" s="34"/>
    </row>
    <row r="278" spans="2:14" ht="17.399999999999999" x14ac:dyDescent="0.45">
      <c r="B278" s="35"/>
      <c r="C278" s="19"/>
      <c r="D278" s="24"/>
      <c r="E278" s="36"/>
      <c r="F278" s="36"/>
      <c r="G278" s="36"/>
      <c r="I278" s="26"/>
      <c r="J278" s="30"/>
      <c r="K278" s="33"/>
      <c r="L278" s="33"/>
      <c r="M278" s="34"/>
      <c r="N278" s="34"/>
    </row>
    <row r="279" spans="2:14" ht="17.399999999999999" x14ac:dyDescent="0.45">
      <c r="B279" s="35"/>
      <c r="C279" s="19"/>
      <c r="D279" s="24"/>
      <c r="E279" s="36"/>
      <c r="F279" s="36"/>
      <c r="G279" s="36"/>
      <c r="I279" s="26"/>
      <c r="J279" s="30"/>
      <c r="K279" s="34"/>
      <c r="L279" s="34"/>
      <c r="M279" s="34"/>
      <c r="N279" s="34"/>
    </row>
    <row r="280" spans="2:14" ht="18" thickBot="1" x14ac:dyDescent="0.5">
      <c r="B280" s="35"/>
      <c r="C280" s="19"/>
      <c r="D280" s="24"/>
      <c r="E280" s="36"/>
      <c r="F280" s="36"/>
      <c r="G280" s="36"/>
      <c r="I280" s="26"/>
      <c r="J280" s="30"/>
      <c r="K280" s="34"/>
      <c r="L280" s="34"/>
      <c r="M280" s="34"/>
      <c r="N280" s="34"/>
    </row>
    <row r="281" spans="2:14" ht="21.6" thickBot="1" x14ac:dyDescent="0.55000000000000004">
      <c r="B281" s="35"/>
      <c r="C281" s="19"/>
      <c r="D281" s="24"/>
      <c r="E281" s="36"/>
      <c r="F281" s="36"/>
      <c r="G281" s="36"/>
      <c r="I281" s="15">
        <f>SUM(I276:I280)</f>
        <v>0</v>
      </c>
      <c r="J281" s="93" t="str">
        <f>IF(I281&gt;=5,"YA NO PUEDE SOLICITAR DIAS CAPACITACION","PUEDE SOLICITAR DIAS CAPACITACION")</f>
        <v>PUEDE SOLICITAR DIAS CAPACITACION</v>
      </c>
      <c r="K281" s="94"/>
      <c r="L281" s="94"/>
      <c r="M281" s="94"/>
      <c r="N281" s="95"/>
    </row>
    <row r="282" spans="2:14" ht="21.6" thickBot="1" x14ac:dyDescent="0.55000000000000004">
      <c r="B282" s="35"/>
      <c r="C282" s="19"/>
      <c r="D282" s="24"/>
      <c r="E282" s="36"/>
      <c r="F282" s="36"/>
      <c r="G282" s="36"/>
      <c r="I282" s="17">
        <f>5-I281</f>
        <v>5</v>
      </c>
      <c r="J282" s="93" t="str">
        <f>IF(I281&gt;5,"EXISTE UN ERROR","OK")</f>
        <v>OK</v>
      </c>
      <c r="K282" s="94"/>
      <c r="L282" s="94"/>
      <c r="M282" s="94"/>
      <c r="N282" s="95"/>
    </row>
    <row r="283" spans="2:14" ht="17.399999999999999" x14ac:dyDescent="0.45">
      <c r="B283" s="35"/>
      <c r="C283" s="19"/>
      <c r="D283" s="24"/>
      <c r="E283" s="36"/>
      <c r="F283" s="36"/>
      <c r="G283" s="36"/>
    </row>
    <row r="284" spans="2:14" ht="17.399999999999999" x14ac:dyDescent="0.45">
      <c r="B284" s="35"/>
      <c r="C284" s="19"/>
      <c r="D284" s="24"/>
      <c r="E284" s="36"/>
      <c r="F284" s="36"/>
      <c r="G284" s="36"/>
    </row>
    <row r="285" spans="2:14" ht="18" thickBot="1" x14ac:dyDescent="0.5">
      <c r="B285" s="35"/>
      <c r="C285" s="20"/>
      <c r="D285" s="29"/>
      <c r="E285" s="37"/>
      <c r="F285" s="37"/>
      <c r="G285" s="37"/>
    </row>
    <row r="286" spans="2:14" ht="21.6" thickBot="1" x14ac:dyDescent="0.55000000000000004">
      <c r="B286" s="8">
        <f>+E260-F260</f>
        <v>0</v>
      </c>
      <c r="C286" s="87" t="str">
        <f>IF(E260&lt;=F260,"YA NO TIENE FERIADOS","PUEDE SOLICITAR DIAS FERIADOS")</f>
        <v>YA NO TIENE FERIADOS</v>
      </c>
      <c r="D286" s="88"/>
      <c r="E286" s="88"/>
      <c r="F286" s="88"/>
      <c r="G286" s="89"/>
    </row>
    <row r="287" spans="2:14" ht="19.2" thickBot="1" x14ac:dyDescent="0.5">
      <c r="C287" s="90" t="str">
        <f>IF(F260&gt;E260,"EXISTE UN ERROR","OK")</f>
        <v>OK</v>
      </c>
      <c r="D287" s="91"/>
      <c r="E287" s="91"/>
      <c r="F287" s="91"/>
      <c r="G287" s="92"/>
    </row>
    <row r="291" spans="2:14" ht="19.2" thickBot="1" x14ac:dyDescent="0.5">
      <c r="B291" s="16" t="s">
        <v>54</v>
      </c>
      <c r="I291" s="16" t="s">
        <v>54</v>
      </c>
    </row>
    <row r="292" spans="2:14" ht="18.600000000000001" thickBot="1" x14ac:dyDescent="0.4">
      <c r="B292" s="5" t="s">
        <v>0</v>
      </c>
      <c r="C292" s="5" t="s">
        <v>1</v>
      </c>
      <c r="D292" s="5" t="s">
        <v>98</v>
      </c>
      <c r="E292" s="5" t="s">
        <v>12</v>
      </c>
      <c r="F292" s="6" t="s">
        <v>2</v>
      </c>
      <c r="G292" s="6" t="s">
        <v>7</v>
      </c>
      <c r="I292" s="2" t="s">
        <v>3</v>
      </c>
      <c r="J292" s="3" t="s">
        <v>4</v>
      </c>
      <c r="K292" s="3" t="s">
        <v>5</v>
      </c>
      <c r="L292" s="3" t="s">
        <v>6</v>
      </c>
      <c r="M292" s="3" t="s">
        <v>7</v>
      </c>
      <c r="N292" s="4" t="s">
        <v>8</v>
      </c>
    </row>
    <row r="293" spans="2:14" ht="17.399999999999999" x14ac:dyDescent="0.45">
      <c r="B293" s="9">
        <v>20</v>
      </c>
      <c r="C293" s="9">
        <v>4</v>
      </c>
      <c r="D293" s="9">
        <v>0</v>
      </c>
      <c r="E293" s="11">
        <f>+B293+C293+D293</f>
        <v>24</v>
      </c>
      <c r="F293" s="11">
        <f>SUM(B294:B318)+SUM(D294:D318)</f>
        <v>21</v>
      </c>
      <c r="G293" s="19"/>
      <c r="I293" s="21">
        <v>0.5</v>
      </c>
      <c r="J293" s="22" t="s">
        <v>10</v>
      </c>
      <c r="K293" s="23">
        <v>45684</v>
      </c>
      <c r="L293" s="23">
        <v>45684</v>
      </c>
      <c r="M293" s="69" t="s">
        <v>112</v>
      </c>
      <c r="N293" s="25"/>
    </row>
    <row r="294" spans="2:14" ht="17.399999999999999" x14ac:dyDescent="0.45">
      <c r="B294" s="35">
        <v>2</v>
      </c>
      <c r="C294" s="19"/>
      <c r="D294" s="24"/>
      <c r="E294" s="27">
        <v>45659</v>
      </c>
      <c r="F294" s="27">
        <v>45660</v>
      </c>
      <c r="G294" s="69" t="s">
        <v>105</v>
      </c>
      <c r="I294" s="26">
        <v>1</v>
      </c>
      <c r="J294" s="22"/>
      <c r="K294" s="27">
        <v>45768</v>
      </c>
      <c r="L294" s="27">
        <v>45768</v>
      </c>
      <c r="M294" s="69" t="s">
        <v>134</v>
      </c>
      <c r="N294" s="24"/>
    </row>
    <row r="295" spans="2:14" ht="17.399999999999999" x14ac:dyDescent="0.45">
      <c r="B295" s="35">
        <v>10</v>
      </c>
      <c r="C295" s="19"/>
      <c r="D295" s="24"/>
      <c r="E295" s="27">
        <v>45705</v>
      </c>
      <c r="F295" s="27">
        <v>45716</v>
      </c>
      <c r="G295" s="69" t="s">
        <v>118</v>
      </c>
      <c r="I295" s="26">
        <v>0.5</v>
      </c>
      <c r="J295" s="22" t="s">
        <v>10</v>
      </c>
      <c r="K295" s="27">
        <v>45783</v>
      </c>
      <c r="L295" s="27">
        <v>45783</v>
      </c>
      <c r="M295" s="69" t="s">
        <v>136</v>
      </c>
      <c r="N295" s="24"/>
    </row>
    <row r="296" spans="2:14" ht="17.399999999999999" x14ac:dyDescent="0.45">
      <c r="B296" s="35">
        <v>1</v>
      </c>
      <c r="C296" s="19"/>
      <c r="D296" s="24"/>
      <c r="E296" s="27">
        <v>45779</v>
      </c>
      <c r="F296" s="27">
        <v>45779</v>
      </c>
      <c r="G296" s="69" t="s">
        <v>149</v>
      </c>
      <c r="I296" s="26">
        <v>1</v>
      </c>
      <c r="J296" s="22"/>
      <c r="K296" s="27">
        <v>45832</v>
      </c>
      <c r="L296" s="27">
        <v>45832</v>
      </c>
      <c r="M296" s="69" t="s">
        <v>156</v>
      </c>
      <c r="N296" s="24"/>
    </row>
    <row r="297" spans="2:14" ht="17.399999999999999" x14ac:dyDescent="0.45">
      <c r="B297" s="35">
        <v>2</v>
      </c>
      <c r="C297" s="19"/>
      <c r="D297" s="24"/>
      <c r="E297" s="27">
        <v>45852</v>
      </c>
      <c r="F297" s="27">
        <v>45853</v>
      </c>
      <c r="G297" s="69" t="s">
        <v>159</v>
      </c>
      <c r="I297" s="26">
        <v>1</v>
      </c>
      <c r="J297" s="22"/>
      <c r="K297" s="27">
        <v>45840</v>
      </c>
      <c r="L297" s="27">
        <v>45840</v>
      </c>
      <c r="M297" s="70" t="s">
        <v>161</v>
      </c>
      <c r="N297" s="24"/>
    </row>
    <row r="298" spans="2:14" ht="17.399999999999999" x14ac:dyDescent="0.45">
      <c r="B298" s="35">
        <v>5</v>
      </c>
      <c r="C298" s="19"/>
      <c r="D298" s="24"/>
      <c r="E298" s="27">
        <v>45922</v>
      </c>
      <c r="F298" s="27">
        <v>45926</v>
      </c>
      <c r="G298" s="69" t="s">
        <v>172</v>
      </c>
      <c r="I298" s="26">
        <v>0.5</v>
      </c>
      <c r="J298" s="22" t="s">
        <v>10</v>
      </c>
      <c r="K298" s="27">
        <v>45863</v>
      </c>
      <c r="L298" s="27">
        <v>45863</v>
      </c>
      <c r="M298" s="70" t="s">
        <v>163</v>
      </c>
      <c r="N298" s="24"/>
    </row>
    <row r="299" spans="2:14" ht="17.399999999999999" x14ac:dyDescent="0.45">
      <c r="B299" s="35">
        <v>1</v>
      </c>
      <c r="C299" s="19"/>
      <c r="D299" s="24"/>
      <c r="E299" s="27">
        <v>46017</v>
      </c>
      <c r="F299" s="27">
        <v>46017</v>
      </c>
      <c r="G299" s="24"/>
      <c r="I299" s="26">
        <v>0.5</v>
      </c>
      <c r="J299" s="22" t="s">
        <v>10</v>
      </c>
      <c r="K299" s="27">
        <v>45936</v>
      </c>
      <c r="L299" s="27">
        <v>45936</v>
      </c>
      <c r="M299" s="70" t="s">
        <v>217</v>
      </c>
      <c r="N299" s="24"/>
    </row>
    <row r="300" spans="2:14" ht="17.399999999999999" x14ac:dyDescent="0.45">
      <c r="B300" s="35"/>
      <c r="C300" s="19"/>
      <c r="D300" s="24"/>
      <c r="E300" s="27"/>
      <c r="F300" s="27"/>
      <c r="G300" s="24"/>
      <c r="I300" s="26">
        <v>0.5</v>
      </c>
      <c r="J300" s="22" t="s">
        <v>9</v>
      </c>
      <c r="K300" s="27">
        <v>45951</v>
      </c>
      <c r="L300" s="27">
        <v>45951</v>
      </c>
      <c r="M300" s="69" t="s">
        <v>225</v>
      </c>
      <c r="N300" s="24"/>
    </row>
    <row r="301" spans="2:14" ht="17.399999999999999" x14ac:dyDescent="0.45">
      <c r="B301" s="35"/>
      <c r="C301" s="19"/>
      <c r="D301" s="24"/>
      <c r="E301" s="24"/>
      <c r="F301" s="24"/>
      <c r="G301" s="24"/>
      <c r="I301" s="26">
        <v>0.5</v>
      </c>
      <c r="J301" s="22" t="s">
        <v>9</v>
      </c>
      <c r="K301" s="27">
        <v>46015</v>
      </c>
      <c r="L301" s="27">
        <v>46015</v>
      </c>
      <c r="M301" s="24"/>
      <c r="N301" s="24"/>
    </row>
    <row r="302" spans="2:14" ht="17.399999999999999" x14ac:dyDescent="0.45">
      <c r="B302" s="35"/>
      <c r="C302" s="19"/>
      <c r="D302" s="24"/>
      <c r="E302" s="24"/>
      <c r="F302" s="24"/>
      <c r="G302" s="24"/>
      <c r="I302" s="26"/>
      <c r="J302" s="22"/>
      <c r="K302" s="24"/>
      <c r="L302" s="24"/>
      <c r="M302" s="24"/>
      <c r="N302" s="24"/>
    </row>
    <row r="303" spans="2:14" ht="17.399999999999999" x14ac:dyDescent="0.45">
      <c r="B303" s="35"/>
      <c r="C303" s="19"/>
      <c r="D303" s="24"/>
      <c r="E303" s="24"/>
      <c r="F303" s="24"/>
      <c r="G303" s="24"/>
      <c r="I303" s="26"/>
      <c r="J303" s="22"/>
      <c r="K303" s="24"/>
      <c r="L303" s="24"/>
      <c r="M303" s="24"/>
      <c r="N303" s="24"/>
    </row>
    <row r="304" spans="2:14" ht="18" thickBot="1" x14ac:dyDescent="0.5">
      <c r="B304" s="35"/>
      <c r="C304" s="19"/>
      <c r="D304" s="24"/>
      <c r="E304" s="24"/>
      <c r="F304" s="24"/>
      <c r="G304" s="24"/>
      <c r="I304" s="28"/>
      <c r="J304" s="22"/>
      <c r="K304" s="29"/>
      <c r="L304" s="29"/>
      <c r="M304" s="29"/>
      <c r="N304" s="29"/>
    </row>
    <row r="305" spans="2:14" ht="21.6" thickBot="1" x14ac:dyDescent="0.55000000000000004">
      <c r="B305" s="35"/>
      <c r="C305" s="19"/>
      <c r="D305" s="24"/>
      <c r="E305" s="36"/>
      <c r="F305" s="36"/>
      <c r="G305" s="36"/>
      <c r="I305" s="15">
        <f>SUM(I293:I304)</f>
        <v>6</v>
      </c>
      <c r="J305" s="93" t="str">
        <f>IF(I305&gt;=6,"YA NO PUEDE SOLICITAR DIAS ADMINISTRATIVOS","PUEDE SOLICITAR DIAS ADMINISTRATIVOS")</f>
        <v>YA NO PUEDE SOLICITAR DIAS ADMINISTRATIVOS</v>
      </c>
      <c r="K305" s="94"/>
      <c r="L305" s="94"/>
      <c r="M305" s="94"/>
      <c r="N305" s="95"/>
    </row>
    <row r="306" spans="2:14" ht="21.6" thickBot="1" x14ac:dyDescent="0.55000000000000004">
      <c r="B306" s="35"/>
      <c r="C306" s="19"/>
      <c r="D306" s="24"/>
      <c r="E306" s="36"/>
      <c r="F306" s="36"/>
      <c r="G306" s="36"/>
      <c r="I306" s="17">
        <f>6-I305</f>
        <v>0</v>
      </c>
      <c r="J306" s="93" t="str">
        <f>IF(I305&gt;6,"EXISTE UN ERROR","OK")</f>
        <v>OK</v>
      </c>
      <c r="K306" s="94"/>
      <c r="L306" s="94"/>
      <c r="M306" s="94"/>
      <c r="N306" s="95"/>
    </row>
    <row r="307" spans="2:14" ht="18" thickBot="1" x14ac:dyDescent="0.5">
      <c r="B307" s="35"/>
      <c r="C307" s="19"/>
      <c r="D307" s="24"/>
      <c r="E307" s="36"/>
      <c r="F307" s="36"/>
      <c r="G307" s="36"/>
      <c r="I307" s="1"/>
    </row>
    <row r="308" spans="2:14" ht="19.8" thickBot="1" x14ac:dyDescent="0.5">
      <c r="B308" s="35"/>
      <c r="C308" s="19"/>
      <c r="D308" s="24"/>
      <c r="E308" s="36"/>
      <c r="F308" s="36"/>
      <c r="G308" s="36"/>
      <c r="I308" s="12" t="s">
        <v>3</v>
      </c>
      <c r="J308" s="13"/>
      <c r="K308" s="13" t="s">
        <v>5</v>
      </c>
      <c r="L308" s="13" t="s">
        <v>6</v>
      </c>
      <c r="M308" s="13" t="s">
        <v>7</v>
      </c>
      <c r="N308" s="14" t="s">
        <v>8</v>
      </c>
    </row>
    <row r="309" spans="2:14" ht="17.399999999999999" x14ac:dyDescent="0.45">
      <c r="B309" s="35"/>
      <c r="C309" s="19"/>
      <c r="D309" s="24"/>
      <c r="E309" s="36"/>
      <c r="F309" s="36"/>
      <c r="G309" s="36"/>
      <c r="I309" s="21">
        <v>1</v>
      </c>
      <c r="J309" s="30"/>
      <c r="K309" s="23">
        <v>45770</v>
      </c>
      <c r="L309" s="23">
        <v>45770</v>
      </c>
      <c r="M309" s="25"/>
      <c r="N309" s="25"/>
    </row>
    <row r="310" spans="2:14" ht="17.399999999999999" x14ac:dyDescent="0.45">
      <c r="B310" s="35"/>
      <c r="C310" s="19"/>
      <c r="D310" s="24"/>
      <c r="E310" s="36"/>
      <c r="F310" s="36"/>
      <c r="G310" s="36"/>
      <c r="I310" s="26">
        <v>2</v>
      </c>
      <c r="J310" s="30"/>
      <c r="K310" s="27">
        <v>45799</v>
      </c>
      <c r="L310" s="27">
        <v>45800</v>
      </c>
      <c r="M310" s="24"/>
      <c r="N310" s="24"/>
    </row>
    <row r="311" spans="2:14" ht="17.399999999999999" x14ac:dyDescent="0.45">
      <c r="B311" s="35"/>
      <c r="C311" s="19"/>
      <c r="D311" s="24"/>
      <c r="E311" s="36"/>
      <c r="F311" s="36"/>
      <c r="G311" s="36"/>
      <c r="I311" s="26">
        <v>1</v>
      </c>
      <c r="J311" s="30"/>
      <c r="K311" s="27">
        <v>45960</v>
      </c>
      <c r="L311" s="27">
        <v>45960</v>
      </c>
      <c r="M311" s="24"/>
      <c r="N311" s="24"/>
    </row>
    <row r="312" spans="2:14" ht="17.399999999999999" x14ac:dyDescent="0.45">
      <c r="B312" s="35"/>
      <c r="C312" s="19"/>
      <c r="D312" s="24"/>
      <c r="E312" s="36"/>
      <c r="F312" s="36"/>
      <c r="G312" s="36"/>
      <c r="I312" s="26">
        <v>1</v>
      </c>
      <c r="J312" s="30"/>
      <c r="K312" s="27">
        <v>45968</v>
      </c>
      <c r="L312" s="27">
        <v>45968</v>
      </c>
      <c r="M312" s="24"/>
      <c r="N312" s="24"/>
    </row>
    <row r="313" spans="2:14" ht="18" thickBot="1" x14ac:dyDescent="0.5">
      <c r="B313" s="35"/>
      <c r="C313" s="19"/>
      <c r="D313" s="24"/>
      <c r="E313" s="36"/>
      <c r="F313" s="36"/>
      <c r="G313" s="36"/>
      <c r="I313" s="26"/>
      <c r="J313" s="30"/>
      <c r="K313" s="24"/>
      <c r="L313" s="24"/>
      <c r="M313" s="24"/>
      <c r="N313" s="24"/>
    </row>
    <row r="314" spans="2:14" ht="21.6" thickBot="1" x14ac:dyDescent="0.55000000000000004">
      <c r="B314" s="35"/>
      <c r="C314" s="19"/>
      <c r="D314" s="24"/>
      <c r="E314" s="36"/>
      <c r="F314" s="36"/>
      <c r="G314" s="36"/>
      <c r="I314" s="15">
        <f>SUM(I309:I313)</f>
        <v>5</v>
      </c>
      <c r="J314" s="93" t="str">
        <f>IF(I314&gt;=5,"YA NO PUEDE SOLICITAR DIAS CAPACITACION","PUEDE SOLICITAR DIAS CAPACITACION")</f>
        <v>YA NO PUEDE SOLICITAR DIAS CAPACITACION</v>
      </c>
      <c r="K314" s="94"/>
      <c r="L314" s="94"/>
      <c r="M314" s="94"/>
      <c r="N314" s="95"/>
    </row>
    <row r="315" spans="2:14" ht="21.6" thickBot="1" x14ac:dyDescent="0.55000000000000004">
      <c r="B315" s="35"/>
      <c r="C315" s="19"/>
      <c r="D315" s="24"/>
      <c r="E315" s="36"/>
      <c r="F315" s="36"/>
      <c r="G315" s="36"/>
      <c r="I315" s="17">
        <f>5-I314</f>
        <v>0</v>
      </c>
      <c r="J315" s="93" t="str">
        <f>IF(I314&gt;5,"EXISTE UN ERROR","OK")</f>
        <v>OK</v>
      </c>
      <c r="K315" s="94"/>
      <c r="L315" s="94"/>
      <c r="M315" s="94"/>
      <c r="N315" s="95"/>
    </row>
    <row r="316" spans="2:14" ht="17.399999999999999" x14ac:dyDescent="0.45">
      <c r="B316" s="35"/>
      <c r="C316" s="19"/>
      <c r="D316" s="24"/>
      <c r="E316" s="36"/>
      <c r="F316" s="36"/>
      <c r="G316" s="36"/>
    </row>
    <row r="317" spans="2:14" ht="17.399999999999999" x14ac:dyDescent="0.45">
      <c r="B317" s="35"/>
      <c r="C317" s="19"/>
      <c r="D317" s="24"/>
      <c r="E317" s="36"/>
      <c r="F317" s="36"/>
      <c r="G317" s="36"/>
    </row>
    <row r="318" spans="2:14" ht="18" thickBot="1" x14ac:dyDescent="0.5">
      <c r="B318" s="35"/>
      <c r="C318" s="41"/>
      <c r="D318" s="42"/>
      <c r="E318" s="37"/>
      <c r="F318" s="37"/>
      <c r="G318" s="37"/>
    </row>
    <row r="319" spans="2:14" ht="21.6" thickBot="1" x14ac:dyDescent="0.55000000000000004">
      <c r="B319" s="85">
        <f>+E293-F293</f>
        <v>3</v>
      </c>
      <c r="C319" s="87" t="str">
        <f>IF(E293&lt;=F293,"YA NO TIENE FERIADOS","PUEDE SOLICITAR DIAS FERIADOS")</f>
        <v>PUEDE SOLICITAR DIAS FERIADOS</v>
      </c>
      <c r="D319" s="88"/>
      <c r="E319" s="88"/>
      <c r="F319" s="88"/>
      <c r="G319" s="89"/>
    </row>
    <row r="320" spans="2:14" ht="19.2" thickBot="1" x14ac:dyDescent="0.5">
      <c r="C320" s="90" t="str">
        <f>IF(F293&gt;E293,"EXISTE UN ERROR","OK")</f>
        <v>OK</v>
      </c>
      <c r="D320" s="91"/>
      <c r="E320" s="91"/>
      <c r="F320" s="91"/>
      <c r="G320" s="92"/>
    </row>
    <row r="322" spans="2:14" ht="19.2" thickBot="1" x14ac:dyDescent="0.5">
      <c r="B322" s="16" t="s">
        <v>55</v>
      </c>
      <c r="I322" s="16" t="s">
        <v>55</v>
      </c>
    </row>
    <row r="323" spans="2:14" ht="18.600000000000001" thickBot="1" x14ac:dyDescent="0.4">
      <c r="B323" s="5" t="s">
        <v>0</v>
      </c>
      <c r="C323" s="5" t="s">
        <v>1</v>
      </c>
      <c r="D323" s="5" t="s">
        <v>98</v>
      </c>
      <c r="E323" s="5" t="s">
        <v>12</v>
      </c>
      <c r="F323" s="6" t="s">
        <v>2</v>
      </c>
      <c r="G323" s="6" t="s">
        <v>7</v>
      </c>
      <c r="I323" s="2" t="s">
        <v>3</v>
      </c>
      <c r="J323" s="3" t="s">
        <v>4</v>
      </c>
      <c r="K323" s="3" t="s">
        <v>5</v>
      </c>
      <c r="L323" s="3" t="s">
        <v>6</v>
      </c>
      <c r="M323" s="3" t="s">
        <v>7</v>
      </c>
      <c r="N323" s="4" t="s">
        <v>8</v>
      </c>
    </row>
    <row r="324" spans="2:14" ht="17.399999999999999" x14ac:dyDescent="0.45">
      <c r="B324" s="9">
        <v>15</v>
      </c>
      <c r="C324" s="9">
        <v>0</v>
      </c>
      <c r="D324" s="9">
        <v>0</v>
      </c>
      <c r="E324" s="11">
        <f>+B324+C324+D324</f>
        <v>15</v>
      </c>
      <c r="F324" s="11">
        <f>SUM(B325:B349)+SUM(D325:D349)</f>
        <v>15</v>
      </c>
      <c r="G324" s="19"/>
      <c r="I324" s="21">
        <v>0.5</v>
      </c>
      <c r="J324" s="22" t="s">
        <v>10</v>
      </c>
      <c r="K324" s="23">
        <v>45757</v>
      </c>
      <c r="L324" s="23">
        <v>45757</v>
      </c>
      <c r="M324" s="69" t="s">
        <v>129</v>
      </c>
      <c r="N324" s="25"/>
    </row>
    <row r="325" spans="2:14" ht="17.399999999999999" x14ac:dyDescent="0.45">
      <c r="B325" s="35">
        <v>15</v>
      </c>
      <c r="C325" s="19"/>
      <c r="D325" s="24"/>
      <c r="E325" s="27">
        <v>45677</v>
      </c>
      <c r="F325" s="27">
        <v>45695</v>
      </c>
      <c r="G325" s="69" t="s">
        <v>119</v>
      </c>
      <c r="I325" s="26">
        <v>0.5</v>
      </c>
      <c r="J325" s="22" t="s">
        <v>9</v>
      </c>
      <c r="K325" s="27">
        <v>45758</v>
      </c>
      <c r="L325" s="27">
        <v>45758</v>
      </c>
      <c r="M325" s="76" t="s">
        <v>133</v>
      </c>
      <c r="N325" s="24"/>
    </row>
    <row r="326" spans="2:14" ht="17.399999999999999" x14ac:dyDescent="0.45">
      <c r="B326" s="35"/>
      <c r="C326" s="19"/>
      <c r="D326" s="24"/>
      <c r="E326" s="27"/>
      <c r="F326" s="27"/>
      <c r="G326" s="24"/>
      <c r="I326" s="26">
        <v>1</v>
      </c>
      <c r="J326" s="22"/>
      <c r="K326" s="27">
        <v>45779</v>
      </c>
      <c r="L326" s="27">
        <v>45779</v>
      </c>
      <c r="M326" s="70" t="s">
        <v>135</v>
      </c>
      <c r="N326" s="24"/>
    </row>
    <row r="327" spans="2:14" ht="17.399999999999999" x14ac:dyDescent="0.45">
      <c r="B327" s="35"/>
      <c r="C327" s="19"/>
      <c r="D327" s="24"/>
      <c r="E327" s="24"/>
      <c r="F327" s="24"/>
      <c r="G327" s="24"/>
      <c r="I327" s="26">
        <v>0.5</v>
      </c>
      <c r="J327" s="22" t="s">
        <v>9</v>
      </c>
      <c r="K327" s="27">
        <v>45806</v>
      </c>
      <c r="L327" s="27">
        <v>45806</v>
      </c>
      <c r="M327" s="69" t="s">
        <v>146</v>
      </c>
      <c r="N327" s="24"/>
    </row>
    <row r="328" spans="2:14" ht="17.399999999999999" x14ac:dyDescent="0.45">
      <c r="B328" s="35"/>
      <c r="C328" s="19"/>
      <c r="D328" s="24"/>
      <c r="E328" s="24"/>
      <c r="F328" s="24"/>
      <c r="G328" s="24"/>
      <c r="I328" s="26">
        <v>3</v>
      </c>
      <c r="J328" s="22"/>
      <c r="K328" s="27">
        <v>45824</v>
      </c>
      <c r="L328" s="27">
        <v>45826</v>
      </c>
      <c r="M328" s="69" t="s">
        <v>153</v>
      </c>
      <c r="N328" s="24"/>
    </row>
    <row r="329" spans="2:14" ht="17.399999999999999" x14ac:dyDescent="0.45">
      <c r="B329" s="35"/>
      <c r="C329" s="19"/>
      <c r="D329" s="24"/>
      <c r="E329" s="24"/>
      <c r="F329" s="24"/>
      <c r="G329" s="24"/>
      <c r="I329" s="26">
        <v>0.5</v>
      </c>
      <c r="J329" s="22" t="s">
        <v>9</v>
      </c>
      <c r="K329" s="27">
        <v>45917</v>
      </c>
      <c r="L329" s="27">
        <v>45917</v>
      </c>
      <c r="M329" s="69" t="s">
        <v>199</v>
      </c>
      <c r="N329" s="24"/>
    </row>
    <row r="330" spans="2:14" ht="17.399999999999999" x14ac:dyDescent="0.45">
      <c r="B330" s="35"/>
      <c r="C330" s="19"/>
      <c r="D330" s="24"/>
      <c r="E330" s="24"/>
      <c r="F330" s="24"/>
      <c r="G330" s="24"/>
      <c r="I330" s="26"/>
      <c r="J330" s="22"/>
      <c r="K330" s="27"/>
      <c r="L330" s="27"/>
      <c r="M330" s="24"/>
      <c r="N330" s="24"/>
    </row>
    <row r="331" spans="2:14" ht="17.399999999999999" x14ac:dyDescent="0.45">
      <c r="B331" s="35"/>
      <c r="C331" s="19"/>
      <c r="D331" s="24"/>
      <c r="E331" s="24"/>
      <c r="F331" s="24"/>
      <c r="G331" s="24"/>
      <c r="I331" s="26"/>
      <c r="J331" s="22"/>
      <c r="K331" s="27"/>
      <c r="L331" s="27"/>
      <c r="M331" s="24"/>
      <c r="N331" s="24"/>
    </row>
    <row r="332" spans="2:14" ht="17.399999999999999" x14ac:dyDescent="0.45">
      <c r="B332" s="35"/>
      <c r="C332" s="19"/>
      <c r="D332" s="24"/>
      <c r="E332" s="24"/>
      <c r="F332" s="24"/>
      <c r="G332" s="24"/>
      <c r="I332" s="26"/>
      <c r="J332" s="22"/>
      <c r="K332" s="24"/>
      <c r="L332" s="24"/>
      <c r="M332" s="24"/>
      <c r="N332" s="24"/>
    </row>
    <row r="333" spans="2:14" ht="17.399999999999999" x14ac:dyDescent="0.45">
      <c r="B333" s="35"/>
      <c r="C333" s="19"/>
      <c r="D333" s="24"/>
      <c r="E333" s="24"/>
      <c r="F333" s="24"/>
      <c r="G333" s="24"/>
      <c r="I333" s="26"/>
      <c r="J333" s="22"/>
      <c r="K333" s="24"/>
      <c r="L333" s="24"/>
      <c r="M333" s="24"/>
      <c r="N333" s="24"/>
    </row>
    <row r="334" spans="2:14" ht="17.399999999999999" x14ac:dyDescent="0.45">
      <c r="B334" s="35"/>
      <c r="C334" s="19"/>
      <c r="D334" s="24"/>
      <c r="E334" s="24"/>
      <c r="F334" s="24"/>
      <c r="G334" s="24"/>
      <c r="I334" s="26"/>
      <c r="J334" s="22"/>
      <c r="K334" s="24"/>
      <c r="L334" s="24"/>
      <c r="M334" s="24"/>
      <c r="N334" s="24"/>
    </row>
    <row r="335" spans="2:14" ht="18" thickBot="1" x14ac:dyDescent="0.5">
      <c r="B335" s="35"/>
      <c r="C335" s="19"/>
      <c r="D335" s="24"/>
      <c r="E335" s="24"/>
      <c r="F335" s="24"/>
      <c r="G335" s="24"/>
      <c r="I335" s="28"/>
      <c r="J335" s="22"/>
      <c r="K335" s="29"/>
      <c r="L335" s="29"/>
      <c r="M335" s="29"/>
      <c r="N335" s="29"/>
    </row>
    <row r="336" spans="2:14" ht="21.6" thickBot="1" x14ac:dyDescent="0.55000000000000004">
      <c r="B336" s="35"/>
      <c r="C336" s="19"/>
      <c r="D336" s="24"/>
      <c r="E336" s="36"/>
      <c r="F336" s="36"/>
      <c r="G336" s="36"/>
      <c r="I336" s="15">
        <f>SUM(I324:I335)</f>
        <v>6</v>
      </c>
      <c r="J336" s="93" t="str">
        <f>IF(I336&gt;=6,"YA NO PUEDE SOLICITAR DIAS ADMINISTRATIVOS","PUEDE SOLICITAR DIAS ADMINISTRATIVOS")</f>
        <v>YA NO PUEDE SOLICITAR DIAS ADMINISTRATIVOS</v>
      </c>
      <c r="K336" s="94"/>
      <c r="L336" s="94"/>
      <c r="M336" s="94"/>
      <c r="N336" s="95"/>
    </row>
    <row r="337" spans="2:14" ht="21.6" thickBot="1" x14ac:dyDescent="0.55000000000000004">
      <c r="B337" s="35"/>
      <c r="C337" s="19"/>
      <c r="D337" s="24"/>
      <c r="E337" s="36"/>
      <c r="F337" s="36"/>
      <c r="G337" s="36"/>
      <c r="I337" s="17">
        <f>6-I336</f>
        <v>0</v>
      </c>
      <c r="J337" s="93" t="str">
        <f>IF(I336&gt;6,"EXISTE UN ERROR","OK")</f>
        <v>OK</v>
      </c>
      <c r="K337" s="94"/>
      <c r="L337" s="94"/>
      <c r="M337" s="94"/>
      <c r="N337" s="95"/>
    </row>
    <row r="338" spans="2:14" ht="18" thickBot="1" x14ac:dyDescent="0.5">
      <c r="B338" s="35"/>
      <c r="C338" s="19"/>
      <c r="D338" s="24"/>
      <c r="E338" s="36"/>
      <c r="F338" s="36"/>
      <c r="G338" s="36"/>
      <c r="I338" s="1"/>
    </row>
    <row r="339" spans="2:14" ht="19.8" thickBot="1" x14ac:dyDescent="0.5">
      <c r="B339" s="35"/>
      <c r="C339" s="19"/>
      <c r="D339" s="24"/>
      <c r="E339" s="36"/>
      <c r="F339" s="36"/>
      <c r="G339" s="36"/>
      <c r="I339" s="12" t="s">
        <v>3</v>
      </c>
      <c r="J339" s="13"/>
      <c r="K339" s="13" t="s">
        <v>5</v>
      </c>
      <c r="L339" s="13" t="s">
        <v>6</v>
      </c>
      <c r="M339" s="13" t="s">
        <v>7</v>
      </c>
      <c r="N339" s="14" t="s">
        <v>8</v>
      </c>
    </row>
    <row r="340" spans="2:14" ht="17.399999999999999" x14ac:dyDescent="0.45">
      <c r="B340" s="35"/>
      <c r="C340" s="19"/>
      <c r="D340" s="24"/>
      <c r="E340" s="36"/>
      <c r="F340" s="36"/>
      <c r="G340" s="36"/>
      <c r="I340" s="21">
        <v>2</v>
      </c>
      <c r="J340" s="30"/>
      <c r="K340" s="31">
        <v>45833</v>
      </c>
      <c r="L340" s="31">
        <v>45834</v>
      </c>
      <c r="M340" s="32"/>
      <c r="N340" s="32"/>
    </row>
    <row r="341" spans="2:14" ht="17.399999999999999" x14ac:dyDescent="0.45">
      <c r="B341" s="35"/>
      <c r="C341" s="19"/>
      <c r="D341" s="24"/>
      <c r="E341" s="36"/>
      <c r="F341" s="36"/>
      <c r="G341" s="36"/>
      <c r="I341" s="26"/>
      <c r="J341" s="30"/>
      <c r="K341" s="33"/>
      <c r="L341" s="33"/>
      <c r="M341" s="34"/>
      <c r="N341" s="34"/>
    </row>
    <row r="342" spans="2:14" ht="17.399999999999999" x14ac:dyDescent="0.45">
      <c r="B342" s="35"/>
      <c r="C342" s="19"/>
      <c r="D342" s="24"/>
      <c r="E342" s="36"/>
      <c r="F342" s="36"/>
      <c r="G342" s="36"/>
      <c r="I342" s="26"/>
      <c r="J342" s="30"/>
      <c r="K342" s="33"/>
      <c r="L342" s="33"/>
      <c r="M342" s="34"/>
      <c r="N342" s="34"/>
    </row>
    <row r="343" spans="2:14" ht="17.399999999999999" x14ac:dyDescent="0.45">
      <c r="B343" s="35"/>
      <c r="C343" s="19"/>
      <c r="D343" s="24"/>
      <c r="E343" s="36"/>
      <c r="F343" s="36"/>
      <c r="G343" s="36"/>
      <c r="I343" s="26"/>
      <c r="J343" s="30"/>
      <c r="K343" s="34"/>
      <c r="L343" s="34"/>
      <c r="M343" s="34"/>
      <c r="N343" s="34"/>
    </row>
    <row r="344" spans="2:14" ht="18" thickBot="1" x14ac:dyDescent="0.5">
      <c r="B344" s="35"/>
      <c r="C344" s="19"/>
      <c r="D344" s="24"/>
      <c r="E344" s="36"/>
      <c r="F344" s="36"/>
      <c r="G344" s="36"/>
      <c r="I344" s="26"/>
      <c r="J344" s="30"/>
      <c r="K344" s="34"/>
      <c r="L344" s="34"/>
      <c r="M344" s="34"/>
      <c r="N344" s="34"/>
    </row>
    <row r="345" spans="2:14" ht="21.6" thickBot="1" x14ac:dyDescent="0.55000000000000004">
      <c r="B345" s="35"/>
      <c r="C345" s="19"/>
      <c r="D345" s="24"/>
      <c r="E345" s="36"/>
      <c r="F345" s="36"/>
      <c r="G345" s="36"/>
      <c r="I345" s="15">
        <f>SUM(I340:I344)</f>
        <v>2</v>
      </c>
      <c r="J345" s="93" t="str">
        <f>IF(I345&gt;=5,"YA NO PUEDE SOLICITAR DIAS CAPACITACION","PUEDE SOLICITAR DIAS CAPACITACION")</f>
        <v>PUEDE SOLICITAR DIAS CAPACITACION</v>
      </c>
      <c r="K345" s="94"/>
      <c r="L345" s="94"/>
      <c r="M345" s="94"/>
      <c r="N345" s="95"/>
    </row>
    <row r="346" spans="2:14" ht="21.6" thickBot="1" x14ac:dyDescent="0.55000000000000004">
      <c r="B346" s="35"/>
      <c r="C346" s="19"/>
      <c r="D346" s="24"/>
      <c r="E346" s="36"/>
      <c r="F346" s="36"/>
      <c r="G346" s="36"/>
      <c r="I346" s="17">
        <f>5-I345</f>
        <v>3</v>
      </c>
      <c r="J346" s="93" t="str">
        <f>IF(I345&gt;5,"EXISTE UN ERROR","OK")</f>
        <v>OK</v>
      </c>
      <c r="K346" s="94"/>
      <c r="L346" s="94"/>
      <c r="M346" s="94"/>
      <c r="N346" s="95"/>
    </row>
    <row r="347" spans="2:14" ht="17.399999999999999" x14ac:dyDescent="0.45">
      <c r="B347" s="35"/>
      <c r="C347" s="19"/>
      <c r="D347" s="24"/>
      <c r="E347" s="36"/>
      <c r="F347" s="36"/>
      <c r="G347" s="36"/>
    </row>
    <row r="348" spans="2:14" ht="17.399999999999999" x14ac:dyDescent="0.45">
      <c r="B348" s="35"/>
      <c r="C348" s="19"/>
      <c r="D348" s="24"/>
      <c r="E348" s="36"/>
      <c r="F348" s="36"/>
      <c r="G348" s="36"/>
    </row>
    <row r="349" spans="2:14" ht="18" thickBot="1" x14ac:dyDescent="0.5">
      <c r="B349" s="35"/>
      <c r="C349" s="20"/>
      <c r="D349" s="29"/>
      <c r="E349" s="37"/>
      <c r="F349" s="37"/>
      <c r="G349" s="37"/>
    </row>
    <row r="350" spans="2:14" ht="21.6" thickBot="1" x14ac:dyDescent="0.55000000000000004">
      <c r="B350" s="8">
        <f>+E324-F324</f>
        <v>0</v>
      </c>
      <c r="C350" s="87" t="str">
        <f>IF(E324&lt;=F324,"YA NO TIENE FERIADOS","PUEDE SOLICITAR DIAS FERIADOS")</f>
        <v>YA NO TIENE FERIADOS</v>
      </c>
      <c r="D350" s="88"/>
      <c r="E350" s="88"/>
      <c r="F350" s="88"/>
      <c r="G350" s="89"/>
    </row>
    <row r="351" spans="2:14" ht="19.2" thickBot="1" x14ac:dyDescent="0.5">
      <c r="C351" s="90" t="str">
        <f>IF(F324&gt;E324,"EXISTE UN ERROR","OK")</f>
        <v>OK</v>
      </c>
      <c r="D351" s="91"/>
      <c r="E351" s="91"/>
      <c r="F351" s="91"/>
      <c r="G351" s="92"/>
    </row>
    <row r="353" spans="2:14" ht="19.2" thickBot="1" x14ac:dyDescent="0.5">
      <c r="B353" s="16" t="s">
        <v>90</v>
      </c>
      <c r="I353" s="16" t="str">
        <f>+B353</f>
        <v>PIZARRO BIESE MARCO ALEJANDRO</v>
      </c>
    </row>
    <row r="354" spans="2:14" ht="18.600000000000001" thickBot="1" x14ac:dyDescent="0.4">
      <c r="B354" s="5" t="s">
        <v>0</v>
      </c>
      <c r="C354" s="5" t="s">
        <v>1</v>
      </c>
      <c r="D354" s="5" t="s">
        <v>98</v>
      </c>
      <c r="E354" s="5" t="s">
        <v>12</v>
      </c>
      <c r="F354" s="6" t="s">
        <v>2</v>
      </c>
      <c r="G354" s="6" t="s">
        <v>7</v>
      </c>
      <c r="I354" s="2" t="s">
        <v>3</v>
      </c>
      <c r="J354" s="3" t="s">
        <v>4</v>
      </c>
      <c r="K354" s="3" t="s">
        <v>5</v>
      </c>
      <c r="L354" s="3" t="s">
        <v>6</v>
      </c>
      <c r="M354" s="3" t="s">
        <v>7</v>
      </c>
      <c r="N354" s="4" t="s">
        <v>8</v>
      </c>
    </row>
    <row r="355" spans="2:14" ht="17.399999999999999" x14ac:dyDescent="0.45">
      <c r="B355" s="9">
        <v>15</v>
      </c>
      <c r="C355" s="9">
        <v>0</v>
      </c>
      <c r="D355" s="9">
        <v>0</v>
      </c>
      <c r="E355" s="11">
        <f>+B355+C355+D355</f>
        <v>15</v>
      </c>
      <c r="F355" s="11">
        <f>SUM(B356:B380)+SUM(D356:D380)</f>
        <v>5</v>
      </c>
      <c r="G355" s="19"/>
      <c r="I355" s="21">
        <v>0.5</v>
      </c>
      <c r="J355" s="22" t="s">
        <v>10</v>
      </c>
      <c r="K355" s="23">
        <v>45777</v>
      </c>
      <c r="L355" s="23">
        <v>45777</v>
      </c>
      <c r="M355" s="71" t="s">
        <v>132</v>
      </c>
      <c r="N355" s="25"/>
    </row>
    <row r="356" spans="2:14" ht="17.399999999999999" x14ac:dyDescent="0.45">
      <c r="B356" s="35">
        <v>2</v>
      </c>
      <c r="C356" s="19"/>
      <c r="D356" s="24"/>
      <c r="E356" s="27">
        <v>45915</v>
      </c>
      <c r="F356" s="27">
        <v>45916</v>
      </c>
      <c r="G356" s="69" t="s">
        <v>189</v>
      </c>
      <c r="I356" s="26">
        <v>0.5</v>
      </c>
      <c r="J356" s="22" t="s">
        <v>10</v>
      </c>
      <c r="K356" s="27">
        <v>45883</v>
      </c>
      <c r="L356" s="27">
        <v>45883</v>
      </c>
      <c r="M356" s="69" t="s">
        <v>178</v>
      </c>
      <c r="N356" s="24"/>
    </row>
    <row r="357" spans="2:14" ht="17.399999999999999" x14ac:dyDescent="0.45">
      <c r="B357" s="35">
        <v>2</v>
      </c>
      <c r="C357" s="19"/>
      <c r="D357" s="24"/>
      <c r="E357" s="27">
        <v>45922</v>
      </c>
      <c r="F357" s="27">
        <v>45923</v>
      </c>
      <c r="G357" s="69" t="s">
        <v>189</v>
      </c>
      <c r="I357" s="26">
        <v>0.5</v>
      </c>
      <c r="J357" s="22" t="s">
        <v>9</v>
      </c>
      <c r="K357" s="27">
        <v>45917</v>
      </c>
      <c r="L357" s="27">
        <v>45917</v>
      </c>
      <c r="M357" s="70" t="s">
        <v>190</v>
      </c>
      <c r="N357" s="24"/>
    </row>
    <row r="358" spans="2:14" ht="17.399999999999999" x14ac:dyDescent="0.45">
      <c r="B358" s="35">
        <v>1</v>
      </c>
      <c r="C358" s="19"/>
      <c r="D358" s="24"/>
      <c r="E358" s="27">
        <v>45939</v>
      </c>
      <c r="F358" s="27">
        <v>45939</v>
      </c>
      <c r="G358" s="69" t="s">
        <v>215</v>
      </c>
      <c r="I358" s="26">
        <v>0.5</v>
      </c>
      <c r="J358" s="22" t="s">
        <v>10</v>
      </c>
      <c r="K358" s="27">
        <v>45959</v>
      </c>
      <c r="L358" s="27">
        <v>45959</v>
      </c>
      <c r="M358" s="24"/>
      <c r="N358" s="24"/>
    </row>
    <row r="359" spans="2:14" ht="17.399999999999999" x14ac:dyDescent="0.45">
      <c r="B359" s="35"/>
      <c r="C359" s="19"/>
      <c r="D359" s="24"/>
      <c r="E359" s="24"/>
      <c r="F359" s="24"/>
      <c r="G359" s="24"/>
      <c r="I359" s="26">
        <v>1</v>
      </c>
      <c r="J359" s="22"/>
      <c r="K359" s="27">
        <v>38697</v>
      </c>
      <c r="L359" s="27">
        <v>38697</v>
      </c>
      <c r="M359" s="24"/>
      <c r="N359" s="24"/>
    </row>
    <row r="360" spans="2:14" ht="17.399999999999999" x14ac:dyDescent="0.45">
      <c r="B360" s="35"/>
      <c r="C360" s="19"/>
      <c r="D360" s="24"/>
      <c r="E360" s="24"/>
      <c r="F360" s="24"/>
      <c r="G360" s="24"/>
      <c r="I360" s="26">
        <v>3</v>
      </c>
      <c r="J360" s="22"/>
      <c r="K360" s="27">
        <v>46017</v>
      </c>
      <c r="L360" s="27">
        <v>46021</v>
      </c>
      <c r="M360" s="24"/>
      <c r="N360" s="24"/>
    </row>
    <row r="361" spans="2:14" ht="17.399999999999999" x14ac:dyDescent="0.45">
      <c r="B361" s="35"/>
      <c r="C361" s="19"/>
      <c r="D361" s="24"/>
      <c r="E361" s="24"/>
      <c r="F361" s="24"/>
      <c r="G361" s="24"/>
      <c r="I361" s="26"/>
      <c r="J361" s="22"/>
      <c r="K361" s="27"/>
      <c r="L361" s="27"/>
      <c r="M361" s="24"/>
      <c r="N361" s="24"/>
    </row>
    <row r="362" spans="2:14" ht="17.399999999999999" x14ac:dyDescent="0.45">
      <c r="B362" s="35"/>
      <c r="C362" s="19"/>
      <c r="D362" s="24"/>
      <c r="E362" s="24"/>
      <c r="F362" s="24"/>
      <c r="G362" s="24"/>
      <c r="I362" s="26"/>
      <c r="J362" s="22"/>
      <c r="K362" s="27"/>
      <c r="L362" s="27"/>
      <c r="M362" s="24"/>
      <c r="N362" s="24"/>
    </row>
    <row r="363" spans="2:14" ht="17.399999999999999" x14ac:dyDescent="0.45">
      <c r="B363" s="35"/>
      <c r="C363" s="19"/>
      <c r="D363" s="24"/>
      <c r="E363" s="24"/>
      <c r="F363" s="24"/>
      <c r="G363" s="24"/>
      <c r="I363" s="26"/>
      <c r="J363" s="22"/>
      <c r="K363" s="24"/>
      <c r="L363" s="24"/>
      <c r="M363" s="24"/>
      <c r="N363" s="24"/>
    </row>
    <row r="364" spans="2:14" ht="17.399999999999999" x14ac:dyDescent="0.45">
      <c r="B364" s="35"/>
      <c r="C364" s="19"/>
      <c r="D364" s="24"/>
      <c r="E364" s="24"/>
      <c r="F364" s="24"/>
      <c r="G364" s="24"/>
      <c r="I364" s="26"/>
      <c r="J364" s="22"/>
      <c r="K364" s="24"/>
      <c r="L364" s="24"/>
      <c r="M364" s="24"/>
      <c r="N364" s="24"/>
    </row>
    <row r="365" spans="2:14" ht="17.399999999999999" x14ac:dyDescent="0.45">
      <c r="B365" s="35"/>
      <c r="C365" s="19"/>
      <c r="D365" s="24"/>
      <c r="E365" s="24"/>
      <c r="F365" s="24"/>
      <c r="G365" s="24"/>
      <c r="I365" s="26"/>
      <c r="J365" s="22"/>
      <c r="K365" s="24"/>
      <c r="L365" s="24"/>
      <c r="M365" s="24"/>
      <c r="N365" s="24"/>
    </row>
    <row r="366" spans="2:14" ht="18" thickBot="1" x14ac:dyDescent="0.5">
      <c r="B366" s="35"/>
      <c r="C366" s="19"/>
      <c r="D366" s="24"/>
      <c r="E366" s="24"/>
      <c r="F366" s="24"/>
      <c r="G366" s="24"/>
      <c r="I366" s="28"/>
      <c r="J366" s="22"/>
      <c r="K366" s="29"/>
      <c r="L366" s="29"/>
      <c r="M366" s="29"/>
      <c r="N366" s="29"/>
    </row>
    <row r="367" spans="2:14" ht="21.6" thickBot="1" x14ac:dyDescent="0.55000000000000004">
      <c r="B367" s="35"/>
      <c r="C367" s="19"/>
      <c r="D367" s="24"/>
      <c r="E367" s="36"/>
      <c r="F367" s="36"/>
      <c r="G367" s="36"/>
      <c r="I367" s="15">
        <f>SUM(I355:I366)</f>
        <v>6</v>
      </c>
      <c r="J367" s="93" t="str">
        <f>IF(I367&gt;=6,"YA NO PUEDE SOLICITAR DIAS ADMINISTRATIVOS","PUEDE SOLICITAR DIAS ADMINISTRATIVOS")</f>
        <v>YA NO PUEDE SOLICITAR DIAS ADMINISTRATIVOS</v>
      </c>
      <c r="K367" s="94"/>
      <c r="L367" s="94"/>
      <c r="M367" s="94"/>
      <c r="N367" s="95"/>
    </row>
    <row r="368" spans="2:14" ht="21.6" thickBot="1" x14ac:dyDescent="0.55000000000000004">
      <c r="B368" s="35"/>
      <c r="C368" s="19"/>
      <c r="D368" s="24"/>
      <c r="E368" s="36"/>
      <c r="F368" s="36"/>
      <c r="G368" s="36"/>
      <c r="I368" s="17">
        <f>6-I367</f>
        <v>0</v>
      </c>
      <c r="J368" s="93" t="str">
        <f>IF(I367&gt;6,"EXISTE UN ERROR","OK")</f>
        <v>OK</v>
      </c>
      <c r="K368" s="94"/>
      <c r="L368" s="94"/>
      <c r="M368" s="94"/>
      <c r="N368" s="95"/>
    </row>
    <row r="369" spans="2:14" ht="18" thickBot="1" x14ac:dyDescent="0.5">
      <c r="B369" s="35"/>
      <c r="C369" s="19"/>
      <c r="D369" s="24"/>
      <c r="E369" s="36"/>
      <c r="F369" s="36"/>
      <c r="G369" s="36"/>
      <c r="I369" s="1"/>
    </row>
    <row r="370" spans="2:14" ht="19.8" thickBot="1" x14ac:dyDescent="0.5">
      <c r="B370" s="35"/>
      <c r="C370" s="19"/>
      <c r="D370" s="24"/>
      <c r="E370" s="36"/>
      <c r="F370" s="36"/>
      <c r="G370" s="36"/>
      <c r="I370" s="12" t="s">
        <v>3</v>
      </c>
      <c r="J370" s="13"/>
      <c r="K370" s="13" t="s">
        <v>5</v>
      </c>
      <c r="L370" s="13" t="s">
        <v>6</v>
      </c>
      <c r="M370" s="13" t="s">
        <v>7</v>
      </c>
      <c r="N370" s="14" t="s">
        <v>8</v>
      </c>
    </row>
    <row r="371" spans="2:14" ht="17.399999999999999" x14ac:dyDescent="0.45">
      <c r="B371" s="35"/>
      <c r="C371" s="19"/>
      <c r="D371" s="24"/>
      <c r="E371" s="36"/>
      <c r="F371" s="36"/>
      <c r="G371" s="36"/>
      <c r="I371" s="21">
        <v>2</v>
      </c>
      <c r="J371" s="30"/>
      <c r="K371" s="31">
        <v>45694</v>
      </c>
      <c r="L371" s="31">
        <v>45695</v>
      </c>
      <c r="M371" s="32"/>
      <c r="N371" s="32"/>
    </row>
    <row r="372" spans="2:14" ht="17.399999999999999" x14ac:dyDescent="0.45">
      <c r="B372" s="35"/>
      <c r="C372" s="19"/>
      <c r="D372" s="24"/>
      <c r="E372" s="36"/>
      <c r="F372" s="36"/>
      <c r="G372" s="36"/>
      <c r="I372" s="26">
        <v>1</v>
      </c>
      <c r="J372" s="30"/>
      <c r="K372" s="33">
        <v>45698</v>
      </c>
      <c r="L372" s="33">
        <v>45698</v>
      </c>
      <c r="M372" s="34"/>
      <c r="N372" s="34"/>
    </row>
    <row r="373" spans="2:14" ht="17.399999999999999" x14ac:dyDescent="0.45">
      <c r="B373" s="35"/>
      <c r="C373" s="19"/>
      <c r="D373" s="24"/>
      <c r="E373" s="36"/>
      <c r="F373" s="36"/>
      <c r="G373" s="36"/>
      <c r="I373" s="26">
        <v>2</v>
      </c>
      <c r="J373" s="30"/>
      <c r="K373" s="33">
        <v>45855</v>
      </c>
      <c r="L373" s="33">
        <v>45856</v>
      </c>
      <c r="M373" s="34"/>
      <c r="N373" s="34"/>
    </row>
    <row r="374" spans="2:14" ht="17.399999999999999" x14ac:dyDescent="0.45">
      <c r="B374" s="35"/>
      <c r="C374" s="19"/>
      <c r="D374" s="24"/>
      <c r="E374" s="36"/>
      <c r="F374" s="36"/>
      <c r="G374" s="36"/>
      <c r="I374" s="26"/>
      <c r="J374" s="30"/>
      <c r="K374" s="34"/>
      <c r="L374" s="34"/>
      <c r="M374" s="34"/>
      <c r="N374" s="34"/>
    </row>
    <row r="375" spans="2:14" ht="18" thickBot="1" x14ac:dyDescent="0.5">
      <c r="B375" s="35"/>
      <c r="C375" s="19"/>
      <c r="D375" s="24"/>
      <c r="E375" s="36"/>
      <c r="F375" s="36"/>
      <c r="G375" s="36"/>
      <c r="I375" s="26"/>
      <c r="J375" s="30"/>
      <c r="K375" s="34"/>
      <c r="L375" s="34"/>
      <c r="M375" s="34"/>
      <c r="N375" s="34"/>
    </row>
    <row r="376" spans="2:14" ht="21.6" thickBot="1" x14ac:dyDescent="0.55000000000000004">
      <c r="B376" s="35"/>
      <c r="C376" s="19"/>
      <c r="D376" s="24"/>
      <c r="E376" s="36"/>
      <c r="F376" s="36"/>
      <c r="G376" s="36"/>
      <c r="I376" s="15">
        <f>SUM(I371:I375)</f>
        <v>5</v>
      </c>
      <c r="J376" s="93" t="str">
        <f>IF(I376&gt;=5,"YA NO PUEDE SOLICITAR DIAS CAPACITACION","PUEDE SOLICITAR DIAS CAPACITACION")</f>
        <v>YA NO PUEDE SOLICITAR DIAS CAPACITACION</v>
      </c>
      <c r="K376" s="94"/>
      <c r="L376" s="94"/>
      <c r="M376" s="94"/>
      <c r="N376" s="95"/>
    </row>
    <row r="377" spans="2:14" ht="21.6" thickBot="1" x14ac:dyDescent="0.55000000000000004">
      <c r="B377" s="35"/>
      <c r="C377" s="19"/>
      <c r="D377" s="24"/>
      <c r="E377" s="36"/>
      <c r="F377" s="36"/>
      <c r="G377" s="36"/>
      <c r="I377" s="17">
        <f>5-I376</f>
        <v>0</v>
      </c>
      <c r="J377" s="93" t="str">
        <f>IF(I376&gt;5,"EXISTE UN ERROR","OK")</f>
        <v>OK</v>
      </c>
      <c r="K377" s="94"/>
      <c r="L377" s="94"/>
      <c r="M377" s="94"/>
      <c r="N377" s="95"/>
    </row>
    <row r="378" spans="2:14" ht="17.399999999999999" x14ac:dyDescent="0.45">
      <c r="B378" s="35"/>
      <c r="C378" s="19"/>
      <c r="D378" s="24"/>
      <c r="E378" s="36"/>
      <c r="F378" s="36"/>
      <c r="G378" s="36"/>
    </row>
    <row r="379" spans="2:14" ht="17.399999999999999" x14ac:dyDescent="0.45">
      <c r="B379" s="35"/>
      <c r="C379" s="19"/>
      <c r="D379" s="24"/>
      <c r="E379" s="36"/>
      <c r="F379" s="36"/>
      <c r="G379" s="36"/>
    </row>
    <row r="380" spans="2:14" ht="18" thickBot="1" x14ac:dyDescent="0.5">
      <c r="B380" s="35"/>
      <c r="C380" s="20"/>
      <c r="D380" s="29"/>
      <c r="E380" s="37"/>
      <c r="F380" s="37"/>
      <c r="G380" s="37"/>
    </row>
    <row r="381" spans="2:14" ht="21.6" thickBot="1" x14ac:dyDescent="0.55000000000000004">
      <c r="B381" s="85">
        <f>+E355-F355</f>
        <v>10</v>
      </c>
      <c r="C381" s="87" t="str">
        <f>IF(E355&lt;=F355,"YA NO TIENE FERIADOS","PUEDE SOLICITAR DIAS FERIADOS")</f>
        <v>PUEDE SOLICITAR DIAS FERIADOS</v>
      </c>
      <c r="D381" s="88"/>
      <c r="E381" s="88"/>
      <c r="F381" s="88"/>
      <c r="G381" s="89"/>
    </row>
    <row r="382" spans="2:14" ht="19.2" thickBot="1" x14ac:dyDescent="0.5">
      <c r="C382" s="90" t="str">
        <f>IF(F355&gt;E355,"EXISTE UN ERROR","OK")</f>
        <v>OK</v>
      </c>
      <c r="D382" s="91"/>
      <c r="E382" s="91"/>
      <c r="F382" s="91"/>
      <c r="G382" s="92"/>
    </row>
    <row r="387" spans="2:14" ht="19.2" thickBot="1" x14ac:dyDescent="0.5">
      <c r="B387" s="16" t="s">
        <v>79</v>
      </c>
      <c r="I387" s="16" t="s">
        <v>79</v>
      </c>
    </row>
    <row r="388" spans="2:14" ht="18.600000000000001" thickBot="1" x14ac:dyDescent="0.4">
      <c r="B388" s="5" t="s">
        <v>0</v>
      </c>
      <c r="C388" s="5" t="s">
        <v>1</v>
      </c>
      <c r="D388" s="5" t="s">
        <v>98</v>
      </c>
      <c r="E388" s="5" t="s">
        <v>12</v>
      </c>
      <c r="F388" s="6" t="s">
        <v>2</v>
      </c>
      <c r="G388" s="6" t="s">
        <v>7</v>
      </c>
      <c r="I388" s="2" t="s">
        <v>3</v>
      </c>
      <c r="J388" s="3" t="s">
        <v>4</v>
      </c>
      <c r="K388" s="3" t="s">
        <v>5</v>
      </c>
      <c r="L388" s="3" t="s">
        <v>6</v>
      </c>
      <c r="M388" s="3" t="s">
        <v>7</v>
      </c>
      <c r="N388" s="4" t="s">
        <v>8</v>
      </c>
    </row>
    <row r="389" spans="2:14" ht="17.399999999999999" x14ac:dyDescent="0.45">
      <c r="B389" s="9">
        <v>15</v>
      </c>
      <c r="C389" s="9">
        <v>0</v>
      </c>
      <c r="D389" s="9">
        <v>0</v>
      </c>
      <c r="E389" s="11">
        <f>+B389+C389+D389</f>
        <v>15</v>
      </c>
      <c r="F389" s="11">
        <f>SUM(B390:B414)+SUM(D390:D414)</f>
        <v>11</v>
      </c>
      <c r="G389" s="19"/>
      <c r="I389" s="21">
        <v>0.5</v>
      </c>
      <c r="J389" s="22" t="s">
        <v>10</v>
      </c>
      <c r="K389" s="23">
        <v>45660</v>
      </c>
      <c r="L389" s="23">
        <v>45660</v>
      </c>
      <c r="M389" s="71" t="s">
        <v>107</v>
      </c>
      <c r="N389" s="25"/>
    </row>
    <row r="390" spans="2:14" ht="17.399999999999999" x14ac:dyDescent="0.45">
      <c r="B390" s="35">
        <v>10</v>
      </c>
      <c r="C390" s="19"/>
      <c r="D390" s="24"/>
      <c r="E390" s="27">
        <v>45705</v>
      </c>
      <c r="F390" s="27">
        <v>45716</v>
      </c>
      <c r="G390" s="69" t="s">
        <v>118</v>
      </c>
      <c r="I390" s="26">
        <v>0.5</v>
      </c>
      <c r="J390" s="22" t="s">
        <v>10</v>
      </c>
      <c r="K390" s="27">
        <v>45695</v>
      </c>
      <c r="L390" s="27">
        <v>45695</v>
      </c>
      <c r="M390" s="71" t="s">
        <v>117</v>
      </c>
      <c r="N390" s="24"/>
    </row>
    <row r="391" spans="2:14" ht="17.399999999999999" x14ac:dyDescent="0.45">
      <c r="B391" s="35">
        <v>1</v>
      </c>
      <c r="C391" s="19"/>
      <c r="D391" s="24"/>
      <c r="E391" s="27">
        <v>45765</v>
      </c>
      <c r="F391" s="27">
        <v>45765</v>
      </c>
      <c r="G391" s="69" t="s">
        <v>149</v>
      </c>
      <c r="I391" s="26">
        <v>0.5</v>
      </c>
      <c r="J391" s="22" t="s">
        <v>10</v>
      </c>
      <c r="K391" s="27">
        <v>45702</v>
      </c>
      <c r="L391" s="27">
        <v>45702</v>
      </c>
      <c r="M391" s="69" t="s">
        <v>116</v>
      </c>
      <c r="N391" s="24"/>
    </row>
    <row r="392" spans="2:14" ht="17.399999999999999" x14ac:dyDescent="0.45">
      <c r="B392" s="35"/>
      <c r="C392" s="19"/>
      <c r="D392" s="24"/>
      <c r="E392" s="24"/>
      <c r="F392" s="24"/>
      <c r="G392" s="24"/>
      <c r="I392" s="26">
        <v>1</v>
      </c>
      <c r="J392" s="22"/>
      <c r="K392" s="27">
        <v>45757</v>
      </c>
      <c r="L392" s="27">
        <v>45757</v>
      </c>
      <c r="M392" s="69" t="s">
        <v>129</v>
      </c>
      <c r="N392" s="24"/>
    </row>
    <row r="393" spans="2:14" ht="17.399999999999999" x14ac:dyDescent="0.45">
      <c r="B393" s="35"/>
      <c r="C393" s="19"/>
      <c r="D393" s="24"/>
      <c r="E393" s="24"/>
      <c r="F393" s="24"/>
      <c r="G393" s="24"/>
      <c r="I393" s="26">
        <v>1</v>
      </c>
      <c r="J393" s="22"/>
      <c r="K393" s="27">
        <v>45764</v>
      </c>
      <c r="L393" s="27">
        <v>45764</v>
      </c>
      <c r="M393" s="69" t="s">
        <v>134</v>
      </c>
      <c r="N393" s="24"/>
    </row>
    <row r="394" spans="2:14" ht="17.399999999999999" x14ac:dyDescent="0.45">
      <c r="B394" s="35"/>
      <c r="C394" s="19"/>
      <c r="D394" s="24"/>
      <c r="E394" s="24"/>
      <c r="F394" s="24"/>
      <c r="G394" s="24"/>
      <c r="I394" s="26">
        <v>1</v>
      </c>
      <c r="J394" s="22"/>
      <c r="K394" s="27">
        <v>45777</v>
      </c>
      <c r="L394" s="27">
        <v>45777</v>
      </c>
      <c r="M394" s="69" t="s">
        <v>136</v>
      </c>
      <c r="N394" s="24"/>
    </row>
    <row r="395" spans="2:14" ht="17.399999999999999" x14ac:dyDescent="0.45">
      <c r="B395" s="35"/>
      <c r="C395" s="19"/>
      <c r="D395" s="24"/>
      <c r="E395" s="24"/>
      <c r="F395" s="24"/>
      <c r="G395" s="24"/>
      <c r="I395" s="26">
        <v>1</v>
      </c>
      <c r="J395" s="22"/>
      <c r="K395" s="27">
        <v>45779</v>
      </c>
      <c r="L395" s="27">
        <v>45779</v>
      </c>
      <c r="M395" s="69" t="s">
        <v>131</v>
      </c>
      <c r="N395" s="24"/>
    </row>
    <row r="396" spans="2:14" ht="17.399999999999999" x14ac:dyDescent="0.45">
      <c r="B396" s="35"/>
      <c r="C396" s="19"/>
      <c r="D396" s="24"/>
      <c r="E396" s="24"/>
      <c r="F396" s="24"/>
      <c r="G396" s="24"/>
      <c r="I396" s="26"/>
      <c r="J396" s="22"/>
      <c r="K396" s="24"/>
      <c r="L396" s="24"/>
      <c r="M396" s="24"/>
      <c r="N396" s="24"/>
    </row>
    <row r="397" spans="2:14" ht="17.399999999999999" x14ac:dyDescent="0.45">
      <c r="B397" s="35"/>
      <c r="C397" s="19"/>
      <c r="D397" s="24"/>
      <c r="E397" s="24"/>
      <c r="F397" s="24"/>
      <c r="G397" s="24"/>
      <c r="I397" s="26"/>
      <c r="J397" s="22"/>
      <c r="K397" s="24"/>
      <c r="L397" s="24"/>
      <c r="M397" s="24"/>
      <c r="N397" s="24"/>
    </row>
    <row r="398" spans="2:14" ht="17.399999999999999" x14ac:dyDescent="0.45">
      <c r="B398" s="35"/>
      <c r="C398" s="19"/>
      <c r="D398" s="24"/>
      <c r="E398" s="24"/>
      <c r="F398" s="24"/>
      <c r="G398" s="24"/>
      <c r="I398" s="26"/>
      <c r="J398" s="22"/>
      <c r="K398" s="24"/>
      <c r="L398" s="24"/>
      <c r="M398" s="24"/>
      <c r="N398" s="24"/>
    </row>
    <row r="399" spans="2:14" ht="17.399999999999999" x14ac:dyDescent="0.45">
      <c r="B399" s="35"/>
      <c r="C399" s="19"/>
      <c r="D399" s="24"/>
      <c r="E399" s="24"/>
      <c r="F399" s="24"/>
      <c r="G399" s="24"/>
      <c r="I399" s="26"/>
      <c r="J399" s="22"/>
      <c r="K399" s="24"/>
      <c r="L399" s="24"/>
      <c r="M399" s="24"/>
      <c r="N399" s="24"/>
    </row>
    <row r="400" spans="2:14" ht="18" thickBot="1" x14ac:dyDescent="0.5">
      <c r="B400" s="35"/>
      <c r="C400" s="19"/>
      <c r="D400" s="24"/>
      <c r="E400" s="24"/>
      <c r="F400" s="24"/>
      <c r="G400" s="24"/>
      <c r="I400" s="28"/>
      <c r="J400" s="22"/>
      <c r="K400" s="29"/>
      <c r="L400" s="29"/>
      <c r="M400" s="29"/>
      <c r="N400" s="29"/>
    </row>
    <row r="401" spans="2:14" ht="21.6" thickBot="1" x14ac:dyDescent="0.55000000000000004">
      <c r="B401" s="35"/>
      <c r="C401" s="19"/>
      <c r="D401" s="24"/>
      <c r="E401" s="36"/>
      <c r="F401" s="36"/>
      <c r="G401" s="36"/>
      <c r="I401" s="15">
        <f>SUM(I389:I400)</f>
        <v>5.5</v>
      </c>
      <c r="J401" s="93" t="str">
        <f>IF(I401&gt;=6,"YA NO PUEDE SOLICITAR DIAS ADMINISTRATIVOS","PUEDE SOLICITAR DIAS ADMINISTRATIVOS")</f>
        <v>PUEDE SOLICITAR DIAS ADMINISTRATIVOS</v>
      </c>
      <c r="K401" s="94"/>
      <c r="L401" s="94"/>
      <c r="M401" s="94"/>
      <c r="N401" s="95"/>
    </row>
    <row r="402" spans="2:14" ht="21.6" thickBot="1" x14ac:dyDescent="0.55000000000000004">
      <c r="B402" s="35"/>
      <c r="C402" s="19"/>
      <c r="D402" s="24"/>
      <c r="E402" s="36"/>
      <c r="F402" s="36"/>
      <c r="G402" s="36"/>
      <c r="I402" s="17">
        <f>6-I401</f>
        <v>0.5</v>
      </c>
      <c r="J402" s="93" t="str">
        <f>IF(I401&gt;6,"EXISTE UN ERROR","OK")</f>
        <v>OK</v>
      </c>
      <c r="K402" s="94"/>
      <c r="L402" s="94"/>
      <c r="M402" s="94"/>
      <c r="N402" s="95"/>
    </row>
    <row r="403" spans="2:14" ht="18" thickBot="1" x14ac:dyDescent="0.5">
      <c r="B403" s="35"/>
      <c r="C403" s="19"/>
      <c r="D403" s="24"/>
      <c r="E403" s="36"/>
      <c r="F403" s="36"/>
      <c r="G403" s="36"/>
      <c r="I403" s="1"/>
    </row>
    <row r="404" spans="2:14" ht="19.8" thickBot="1" x14ac:dyDescent="0.5">
      <c r="B404" s="35"/>
      <c r="C404" s="19"/>
      <c r="D404" s="24"/>
      <c r="E404" s="36"/>
      <c r="F404" s="36"/>
      <c r="G404" s="36"/>
      <c r="I404" s="12" t="s">
        <v>3</v>
      </c>
      <c r="J404" s="13"/>
      <c r="K404" s="13" t="s">
        <v>5</v>
      </c>
      <c r="L404" s="13" t="s">
        <v>6</v>
      </c>
      <c r="M404" s="13" t="s">
        <v>7</v>
      </c>
      <c r="N404" s="14" t="s">
        <v>8</v>
      </c>
    </row>
    <row r="405" spans="2:14" ht="17.399999999999999" x14ac:dyDescent="0.45">
      <c r="B405" s="35"/>
      <c r="C405" s="19"/>
      <c r="D405" s="24"/>
      <c r="E405" s="36"/>
      <c r="F405" s="36"/>
      <c r="G405" s="36"/>
      <c r="I405" s="21"/>
      <c r="J405" s="30"/>
      <c r="K405" s="31"/>
      <c r="L405" s="31"/>
      <c r="M405" s="32"/>
      <c r="N405" s="32"/>
    </row>
    <row r="406" spans="2:14" ht="17.399999999999999" x14ac:dyDescent="0.45">
      <c r="B406" s="35"/>
      <c r="C406" s="19"/>
      <c r="D406" s="24"/>
      <c r="E406" s="36"/>
      <c r="F406" s="36"/>
      <c r="G406" s="36"/>
      <c r="I406" s="26"/>
      <c r="J406" s="30"/>
      <c r="K406" s="33"/>
      <c r="L406" s="33"/>
      <c r="M406" s="34"/>
      <c r="N406" s="34"/>
    </row>
    <row r="407" spans="2:14" ht="17.399999999999999" x14ac:dyDescent="0.45">
      <c r="B407" s="35"/>
      <c r="C407" s="19"/>
      <c r="D407" s="24"/>
      <c r="E407" s="36"/>
      <c r="F407" s="36"/>
      <c r="G407" s="36"/>
      <c r="I407" s="26"/>
      <c r="J407" s="30"/>
      <c r="K407" s="34"/>
      <c r="L407" s="34"/>
      <c r="M407" s="34"/>
      <c r="N407" s="34"/>
    </row>
    <row r="408" spans="2:14" ht="17.399999999999999" x14ac:dyDescent="0.45">
      <c r="B408" s="35"/>
      <c r="C408" s="19"/>
      <c r="D408" s="24"/>
      <c r="E408" s="36"/>
      <c r="F408" s="36"/>
      <c r="G408" s="36"/>
      <c r="I408" s="26"/>
      <c r="J408" s="30"/>
      <c r="K408" s="34"/>
      <c r="L408" s="34"/>
      <c r="M408" s="34"/>
      <c r="N408" s="34"/>
    </row>
    <row r="409" spans="2:14" ht="18" thickBot="1" x14ac:dyDescent="0.5">
      <c r="B409" s="35"/>
      <c r="C409" s="19"/>
      <c r="D409" s="24"/>
      <c r="E409" s="36"/>
      <c r="F409" s="36"/>
      <c r="G409" s="36"/>
      <c r="I409" s="26"/>
      <c r="J409" s="30"/>
      <c r="K409" s="34"/>
      <c r="L409" s="34"/>
      <c r="M409" s="34"/>
      <c r="N409" s="34"/>
    </row>
    <row r="410" spans="2:14" ht="21.6" thickBot="1" x14ac:dyDescent="0.55000000000000004">
      <c r="B410" s="35"/>
      <c r="C410" s="19"/>
      <c r="D410" s="24"/>
      <c r="E410" s="36"/>
      <c r="F410" s="36"/>
      <c r="G410" s="36"/>
      <c r="I410" s="15">
        <f>SUM(I405:I409)</f>
        <v>0</v>
      </c>
      <c r="J410" s="93" t="str">
        <f>IF(I410&gt;=5,"YA NO PUEDE SOLICITAR DIAS CAPACITACION","PUEDE SOLICITAR DIAS CAPACITACION")</f>
        <v>PUEDE SOLICITAR DIAS CAPACITACION</v>
      </c>
      <c r="K410" s="94"/>
      <c r="L410" s="94"/>
      <c r="M410" s="94"/>
      <c r="N410" s="95"/>
    </row>
    <row r="411" spans="2:14" ht="21.6" thickBot="1" x14ac:dyDescent="0.55000000000000004">
      <c r="B411" s="35"/>
      <c r="C411" s="19"/>
      <c r="D411" s="24"/>
      <c r="E411" s="36"/>
      <c r="F411" s="36"/>
      <c r="G411" s="36"/>
      <c r="I411" s="17">
        <f>5-I410</f>
        <v>5</v>
      </c>
      <c r="J411" s="93" t="str">
        <f>IF(I410&gt;5,"EXISTE UN ERROR","OK")</f>
        <v>OK</v>
      </c>
      <c r="K411" s="94"/>
      <c r="L411" s="94"/>
      <c r="M411" s="94"/>
      <c r="N411" s="95"/>
    </row>
    <row r="412" spans="2:14" ht="17.399999999999999" x14ac:dyDescent="0.45">
      <c r="B412" s="35"/>
      <c r="C412" s="19"/>
      <c r="D412" s="24"/>
      <c r="E412" s="36"/>
      <c r="F412" s="36"/>
      <c r="G412" s="36"/>
    </row>
    <row r="413" spans="2:14" ht="17.399999999999999" x14ac:dyDescent="0.45">
      <c r="B413" s="35"/>
      <c r="C413" s="19"/>
      <c r="D413" s="24"/>
      <c r="E413" s="36"/>
      <c r="F413" s="36"/>
      <c r="G413" s="36"/>
    </row>
    <row r="414" spans="2:14" ht="18" thickBot="1" x14ac:dyDescent="0.5">
      <c r="B414" s="35"/>
      <c r="C414" s="20"/>
      <c r="D414" s="29"/>
      <c r="E414" s="37"/>
      <c r="F414" s="37"/>
      <c r="G414" s="37"/>
    </row>
    <row r="415" spans="2:14" ht="21.6" thickBot="1" x14ac:dyDescent="0.55000000000000004">
      <c r="B415" s="8">
        <f>+E389-F389</f>
        <v>4</v>
      </c>
      <c r="C415" s="87" t="str">
        <f>IF(E389&lt;=F389,"YA NO TIENE FERIADOS","PUEDE SOLICITAR DIAS FERIADOS")</f>
        <v>PUEDE SOLICITAR DIAS FERIADOS</v>
      </c>
      <c r="D415" s="88"/>
      <c r="E415" s="88"/>
      <c r="F415" s="88"/>
      <c r="G415" s="89"/>
    </row>
    <row r="416" spans="2:14" ht="19.2" thickBot="1" x14ac:dyDescent="0.5">
      <c r="C416" s="90" t="str">
        <f>IF(F389&gt;E389,"EXISTE UN ERROR","OK")</f>
        <v>OK</v>
      </c>
      <c r="D416" s="91"/>
      <c r="E416" s="91"/>
      <c r="F416" s="91"/>
      <c r="G416" s="92"/>
    </row>
    <row r="420" spans="2:14" ht="19.2" thickBot="1" x14ac:dyDescent="0.5">
      <c r="B420" s="16" t="s">
        <v>56</v>
      </c>
      <c r="I420" s="16" t="s">
        <v>56</v>
      </c>
    </row>
    <row r="421" spans="2:14" ht="18.600000000000001" thickBot="1" x14ac:dyDescent="0.4">
      <c r="B421" s="5" t="s">
        <v>0</v>
      </c>
      <c r="C421" s="5" t="s">
        <v>1</v>
      </c>
      <c r="D421" s="5" t="s">
        <v>98</v>
      </c>
      <c r="E421" s="5" t="s">
        <v>12</v>
      </c>
      <c r="F421" s="6" t="s">
        <v>2</v>
      </c>
      <c r="G421" s="6" t="s">
        <v>7</v>
      </c>
      <c r="I421" s="2" t="s">
        <v>3</v>
      </c>
      <c r="J421" s="3" t="s">
        <v>4</v>
      </c>
      <c r="K421" s="3" t="s">
        <v>5</v>
      </c>
      <c r="L421" s="3" t="s">
        <v>6</v>
      </c>
      <c r="M421" s="3" t="s">
        <v>7</v>
      </c>
      <c r="N421" s="4" t="s">
        <v>8</v>
      </c>
    </row>
    <row r="422" spans="2:14" ht="17.399999999999999" x14ac:dyDescent="0.45">
      <c r="B422" s="9">
        <v>15</v>
      </c>
      <c r="C422" s="9">
        <v>0</v>
      </c>
      <c r="D422" s="9">
        <v>0</v>
      </c>
      <c r="E422" s="11">
        <f>+B422+C422+D422</f>
        <v>15</v>
      </c>
      <c r="F422" s="11">
        <f>SUM(B423:B447)+SUM(D423:D447)</f>
        <v>15</v>
      </c>
      <c r="G422" s="19"/>
      <c r="I422" s="21">
        <v>1</v>
      </c>
      <c r="J422" s="22"/>
      <c r="K422" s="23">
        <v>45930</v>
      </c>
      <c r="L422" s="23">
        <v>45930</v>
      </c>
      <c r="M422" s="70" t="s">
        <v>204</v>
      </c>
      <c r="N422" s="25"/>
    </row>
    <row r="423" spans="2:14" ht="17.399999999999999" x14ac:dyDescent="0.45">
      <c r="B423" s="35">
        <v>12</v>
      </c>
      <c r="C423" s="19"/>
      <c r="D423" s="24"/>
      <c r="E423" s="27">
        <v>45938</v>
      </c>
      <c r="F423" s="27">
        <v>45953</v>
      </c>
      <c r="G423" s="69" t="s">
        <v>203</v>
      </c>
      <c r="I423" s="26">
        <v>4</v>
      </c>
      <c r="J423" s="22"/>
      <c r="K423" s="27">
        <v>45932</v>
      </c>
      <c r="L423" s="27">
        <v>45937</v>
      </c>
      <c r="M423" s="70" t="s">
        <v>204</v>
      </c>
      <c r="N423" s="24"/>
    </row>
    <row r="424" spans="2:14" ht="17.399999999999999" x14ac:dyDescent="0.45">
      <c r="B424" s="35">
        <v>3</v>
      </c>
      <c r="C424" s="19"/>
      <c r="D424" s="24"/>
      <c r="E424" s="27">
        <v>45964</v>
      </c>
      <c r="F424" s="27">
        <v>45966</v>
      </c>
      <c r="G424" s="69" t="s">
        <v>203</v>
      </c>
      <c r="I424" s="26">
        <v>1</v>
      </c>
      <c r="J424" s="22"/>
      <c r="K424" s="27">
        <v>45931</v>
      </c>
      <c r="L424" s="27">
        <v>45931</v>
      </c>
      <c r="M424" s="70" t="s">
        <v>204</v>
      </c>
      <c r="N424" s="24"/>
    </row>
    <row r="425" spans="2:14" ht="17.399999999999999" x14ac:dyDescent="0.45">
      <c r="B425" s="35"/>
      <c r="C425" s="19"/>
      <c r="D425" s="24"/>
      <c r="E425" s="27"/>
      <c r="F425" s="27"/>
      <c r="G425" s="24"/>
      <c r="I425" s="26"/>
      <c r="J425" s="22"/>
      <c r="K425" s="27"/>
      <c r="L425" s="27"/>
      <c r="M425" s="24"/>
      <c r="N425" s="24"/>
    </row>
    <row r="426" spans="2:14" ht="17.399999999999999" x14ac:dyDescent="0.45">
      <c r="B426" s="35"/>
      <c r="C426" s="19"/>
      <c r="D426" s="24"/>
      <c r="E426" s="27"/>
      <c r="F426" s="27"/>
      <c r="G426" s="24"/>
      <c r="I426" s="26"/>
      <c r="J426" s="22"/>
      <c r="K426" s="27"/>
      <c r="L426" s="27"/>
      <c r="M426" s="24"/>
      <c r="N426" s="24"/>
    </row>
    <row r="427" spans="2:14" ht="17.399999999999999" x14ac:dyDescent="0.45">
      <c r="B427" s="35"/>
      <c r="C427" s="19"/>
      <c r="D427" s="24"/>
      <c r="E427" s="27"/>
      <c r="F427" s="27"/>
      <c r="G427" s="24"/>
      <c r="I427" s="26"/>
      <c r="J427" s="22"/>
      <c r="K427" s="27"/>
      <c r="L427" s="27"/>
      <c r="M427" s="24"/>
      <c r="N427" s="24"/>
    </row>
    <row r="428" spans="2:14" ht="17.399999999999999" x14ac:dyDescent="0.45">
      <c r="B428" s="35"/>
      <c r="C428" s="19"/>
      <c r="D428" s="24"/>
      <c r="E428" s="27"/>
      <c r="F428" s="27"/>
      <c r="G428" s="24"/>
      <c r="I428" s="26"/>
      <c r="J428" s="22"/>
      <c r="K428" s="27"/>
      <c r="L428" s="27"/>
      <c r="M428" s="34"/>
      <c r="N428" s="24"/>
    </row>
    <row r="429" spans="2:14" ht="17.399999999999999" x14ac:dyDescent="0.45">
      <c r="B429" s="35"/>
      <c r="C429" s="19"/>
      <c r="D429" s="24"/>
      <c r="E429" s="24"/>
      <c r="F429" s="24"/>
      <c r="G429" s="24"/>
      <c r="I429" s="26"/>
      <c r="J429" s="22"/>
      <c r="K429" s="24"/>
      <c r="L429" s="24"/>
      <c r="M429" s="24"/>
      <c r="N429" s="24"/>
    </row>
    <row r="430" spans="2:14" ht="17.399999999999999" x14ac:dyDescent="0.45">
      <c r="B430" s="35"/>
      <c r="C430" s="19"/>
      <c r="D430" s="24"/>
      <c r="E430" s="24"/>
      <c r="F430" s="24"/>
      <c r="G430" s="24"/>
      <c r="I430" s="26"/>
      <c r="J430" s="22"/>
      <c r="K430" s="24"/>
      <c r="L430" s="24"/>
      <c r="M430" s="24"/>
      <c r="N430" s="24"/>
    </row>
    <row r="431" spans="2:14" ht="17.399999999999999" x14ac:dyDescent="0.45">
      <c r="B431" s="35"/>
      <c r="C431" s="19"/>
      <c r="D431" s="24"/>
      <c r="E431" s="24"/>
      <c r="F431" s="24"/>
      <c r="G431" s="24"/>
      <c r="I431" s="26"/>
      <c r="J431" s="22"/>
      <c r="K431" s="24"/>
      <c r="L431" s="24"/>
      <c r="M431" s="24"/>
      <c r="N431" s="24"/>
    </row>
    <row r="432" spans="2:14" ht="17.399999999999999" x14ac:dyDescent="0.45">
      <c r="B432" s="35"/>
      <c r="C432" s="19"/>
      <c r="D432" s="24"/>
      <c r="E432" s="24"/>
      <c r="F432" s="24"/>
      <c r="G432" s="24"/>
      <c r="I432" s="26"/>
      <c r="J432" s="22"/>
      <c r="K432" s="24"/>
      <c r="L432" s="24"/>
      <c r="M432" s="24"/>
      <c r="N432" s="24"/>
    </row>
    <row r="433" spans="2:14" ht="18" thickBot="1" x14ac:dyDescent="0.5">
      <c r="B433" s="35"/>
      <c r="C433" s="19"/>
      <c r="D433" s="24"/>
      <c r="E433" s="24"/>
      <c r="F433" s="24"/>
      <c r="G433" s="24"/>
      <c r="I433" s="28"/>
      <c r="J433" s="22"/>
      <c r="K433" s="29"/>
      <c r="L433" s="29"/>
      <c r="M433" s="29"/>
      <c r="N433" s="29"/>
    </row>
    <row r="434" spans="2:14" ht="21.6" thickBot="1" x14ac:dyDescent="0.55000000000000004">
      <c r="B434" s="35"/>
      <c r="C434" s="19"/>
      <c r="D434" s="24"/>
      <c r="E434" s="36"/>
      <c r="F434" s="36"/>
      <c r="G434" s="36"/>
      <c r="I434" s="15">
        <f>SUM(I422:I433)</f>
        <v>6</v>
      </c>
      <c r="J434" s="93" t="str">
        <f>IF(I434&gt;=6,"YA NO PUEDE SOLICITAR DIAS ADMINISTRATIVOS","PUEDE SOLICITAR DIAS ADMINISTRATIVOS")</f>
        <v>YA NO PUEDE SOLICITAR DIAS ADMINISTRATIVOS</v>
      </c>
      <c r="K434" s="94"/>
      <c r="L434" s="94"/>
      <c r="M434" s="94"/>
      <c r="N434" s="95"/>
    </row>
    <row r="435" spans="2:14" ht="21.6" thickBot="1" x14ac:dyDescent="0.55000000000000004">
      <c r="B435" s="35"/>
      <c r="C435" s="19"/>
      <c r="D435" s="24"/>
      <c r="E435" s="36"/>
      <c r="F435" s="36"/>
      <c r="G435" s="36"/>
      <c r="I435" s="17">
        <f>6-I434</f>
        <v>0</v>
      </c>
      <c r="J435" s="93" t="str">
        <f>IF(I434&gt;6,"EXISTE UN ERROR","OK")</f>
        <v>OK</v>
      </c>
      <c r="K435" s="94"/>
      <c r="L435" s="94"/>
      <c r="M435" s="94"/>
      <c r="N435" s="95"/>
    </row>
    <row r="436" spans="2:14" ht="18" thickBot="1" x14ac:dyDescent="0.5">
      <c r="B436" s="35"/>
      <c r="C436" s="19"/>
      <c r="D436" s="24"/>
      <c r="E436" s="36"/>
      <c r="F436" s="36"/>
      <c r="G436" s="36"/>
      <c r="I436" s="1"/>
    </row>
    <row r="437" spans="2:14" ht="19.8" thickBot="1" x14ac:dyDescent="0.5">
      <c r="B437" s="35"/>
      <c r="C437" s="19"/>
      <c r="D437" s="24"/>
      <c r="E437" s="36"/>
      <c r="F437" s="36"/>
      <c r="G437" s="36"/>
      <c r="I437" s="12" t="s">
        <v>3</v>
      </c>
      <c r="J437" s="13"/>
      <c r="K437" s="13" t="s">
        <v>5</v>
      </c>
      <c r="L437" s="13" t="s">
        <v>6</v>
      </c>
      <c r="M437" s="13" t="s">
        <v>7</v>
      </c>
      <c r="N437" s="14" t="s">
        <v>8</v>
      </c>
    </row>
    <row r="438" spans="2:14" ht="17.399999999999999" x14ac:dyDescent="0.45">
      <c r="B438" s="35"/>
      <c r="C438" s="19"/>
      <c r="D438" s="24"/>
      <c r="E438" s="36"/>
      <c r="F438" s="36"/>
      <c r="G438" s="36"/>
      <c r="I438" s="21"/>
      <c r="J438" s="30"/>
      <c r="K438" s="31"/>
      <c r="L438" s="31"/>
      <c r="M438" s="32"/>
      <c r="N438" s="32"/>
    </row>
    <row r="439" spans="2:14" ht="17.399999999999999" x14ac:dyDescent="0.45">
      <c r="B439" s="35"/>
      <c r="C439" s="19"/>
      <c r="D439" s="24"/>
      <c r="E439" s="36"/>
      <c r="F439" s="36"/>
      <c r="G439" s="36"/>
      <c r="I439" s="26"/>
      <c r="J439" s="30"/>
      <c r="K439" s="33"/>
      <c r="L439" s="33"/>
      <c r="M439" s="34"/>
      <c r="N439" s="34"/>
    </row>
    <row r="440" spans="2:14" ht="17.399999999999999" x14ac:dyDescent="0.45">
      <c r="B440" s="35"/>
      <c r="C440" s="19"/>
      <c r="D440" s="24"/>
      <c r="E440" s="36"/>
      <c r="F440" s="36"/>
      <c r="G440" s="36"/>
      <c r="I440" s="26"/>
      <c r="J440" s="30"/>
      <c r="K440" s="34"/>
      <c r="L440" s="34"/>
      <c r="M440" s="34"/>
      <c r="N440" s="34"/>
    </row>
    <row r="441" spans="2:14" ht="17.399999999999999" x14ac:dyDescent="0.45">
      <c r="B441" s="35"/>
      <c r="C441" s="19"/>
      <c r="D441" s="24"/>
      <c r="E441" s="36"/>
      <c r="F441" s="36"/>
      <c r="G441" s="36"/>
      <c r="I441" s="26"/>
      <c r="J441" s="30"/>
      <c r="K441" s="34"/>
      <c r="L441" s="34"/>
      <c r="M441" s="34"/>
      <c r="N441" s="34"/>
    </row>
    <row r="442" spans="2:14" ht="18" thickBot="1" x14ac:dyDescent="0.5">
      <c r="B442" s="35"/>
      <c r="C442" s="19"/>
      <c r="D442" s="24"/>
      <c r="E442" s="36"/>
      <c r="F442" s="36"/>
      <c r="G442" s="36"/>
      <c r="I442" s="26"/>
      <c r="J442" s="30"/>
      <c r="K442" s="34"/>
      <c r="L442" s="34"/>
      <c r="M442" s="34"/>
      <c r="N442" s="34"/>
    </row>
    <row r="443" spans="2:14" ht="21.6" thickBot="1" x14ac:dyDescent="0.55000000000000004">
      <c r="B443" s="35"/>
      <c r="C443" s="19"/>
      <c r="D443" s="24"/>
      <c r="E443" s="36"/>
      <c r="F443" s="36"/>
      <c r="G443" s="36"/>
      <c r="I443" s="15">
        <f>SUM(I438:I442)</f>
        <v>0</v>
      </c>
      <c r="J443" s="93" t="str">
        <f>IF(I443&gt;=5,"YA NO PUEDE SOLICITAR DIAS CAPACITACION","PUEDE SOLICITAR DIAS CAPACITACION")</f>
        <v>PUEDE SOLICITAR DIAS CAPACITACION</v>
      </c>
      <c r="K443" s="94"/>
      <c r="L443" s="94"/>
      <c r="M443" s="94"/>
      <c r="N443" s="95"/>
    </row>
    <row r="444" spans="2:14" ht="21.6" thickBot="1" x14ac:dyDescent="0.55000000000000004">
      <c r="B444" s="35"/>
      <c r="C444" s="19"/>
      <c r="D444" s="24"/>
      <c r="E444" s="36"/>
      <c r="F444" s="36"/>
      <c r="G444" s="36"/>
      <c r="I444" s="17">
        <f>5-I443</f>
        <v>5</v>
      </c>
      <c r="J444" s="93" t="str">
        <f>IF(I443&gt;5,"EXISTE UN ERROR","OK")</f>
        <v>OK</v>
      </c>
      <c r="K444" s="94"/>
      <c r="L444" s="94"/>
      <c r="M444" s="94"/>
      <c r="N444" s="95"/>
    </row>
    <row r="445" spans="2:14" ht="17.399999999999999" x14ac:dyDescent="0.45">
      <c r="B445" s="35"/>
      <c r="C445" s="19"/>
      <c r="D445" s="24"/>
      <c r="E445" s="36"/>
      <c r="F445" s="36"/>
      <c r="G445" s="36"/>
    </row>
    <row r="446" spans="2:14" ht="17.399999999999999" x14ac:dyDescent="0.45">
      <c r="B446" s="35"/>
      <c r="C446" s="19"/>
      <c r="D446" s="24"/>
      <c r="E446" s="36"/>
      <c r="F446" s="36"/>
      <c r="G446" s="36"/>
    </row>
    <row r="447" spans="2:14" ht="18" thickBot="1" x14ac:dyDescent="0.5">
      <c r="B447" s="35"/>
      <c r="C447" s="20"/>
      <c r="D447" s="29"/>
      <c r="E447" s="37"/>
      <c r="F447" s="37"/>
      <c r="G447" s="37"/>
    </row>
    <row r="448" spans="2:14" ht="21.6" thickBot="1" x14ac:dyDescent="0.55000000000000004">
      <c r="B448" s="8">
        <f>+E422-F422</f>
        <v>0</v>
      </c>
      <c r="C448" s="87" t="str">
        <f>IF(E422&lt;=F422,"YA NO TIENE FERIADOS","PUEDE SOLICITAR DIAS FERIADOS")</f>
        <v>YA NO TIENE FERIADOS</v>
      </c>
      <c r="D448" s="88"/>
      <c r="E448" s="88"/>
      <c r="F448" s="88"/>
      <c r="G448" s="89"/>
    </row>
    <row r="449" spans="2:14" ht="19.2" thickBot="1" x14ac:dyDescent="0.5">
      <c r="C449" s="90" t="str">
        <f>IF(F422&gt;E422,"EXISTE UN ERROR","OK")</f>
        <v>OK</v>
      </c>
      <c r="D449" s="91"/>
      <c r="E449" s="91"/>
      <c r="F449" s="91"/>
      <c r="G449" s="92"/>
    </row>
    <row r="451" spans="2:14" ht="19.2" thickBot="1" x14ac:dyDescent="0.5">
      <c r="B451" s="16" t="s">
        <v>91</v>
      </c>
      <c r="I451" s="16" t="str">
        <f>+B451</f>
        <v>REBOLLEDO CORTES JESSICA IVONNE</v>
      </c>
    </row>
    <row r="452" spans="2:14" ht="18.600000000000001" thickBot="1" x14ac:dyDescent="0.4">
      <c r="B452" s="5" t="s">
        <v>0</v>
      </c>
      <c r="C452" s="5" t="s">
        <v>1</v>
      </c>
      <c r="D452" s="5" t="s">
        <v>98</v>
      </c>
      <c r="E452" s="5" t="s">
        <v>12</v>
      </c>
      <c r="F452" s="6" t="s">
        <v>2</v>
      </c>
      <c r="G452" s="6" t="s">
        <v>7</v>
      </c>
      <c r="I452" s="2" t="s">
        <v>3</v>
      </c>
      <c r="J452" s="3" t="s">
        <v>4</v>
      </c>
      <c r="K452" s="3" t="s">
        <v>5</v>
      </c>
      <c r="L452" s="3" t="s">
        <v>6</v>
      </c>
      <c r="M452" s="3" t="s">
        <v>7</v>
      </c>
      <c r="N452" s="4" t="s">
        <v>8</v>
      </c>
    </row>
    <row r="453" spans="2:14" ht="17.399999999999999" x14ac:dyDescent="0.45">
      <c r="B453" s="9">
        <v>15</v>
      </c>
      <c r="C453" s="9">
        <v>0</v>
      </c>
      <c r="D453" s="9">
        <v>0</v>
      </c>
      <c r="E453" s="11">
        <f>+B453+C453+D453</f>
        <v>15</v>
      </c>
      <c r="F453" s="11">
        <f>SUM(B454:B478)+SUM(D454:D478)</f>
        <v>15</v>
      </c>
      <c r="G453" s="19"/>
      <c r="I453" s="21">
        <v>0.5</v>
      </c>
      <c r="J453" s="22" t="s">
        <v>10</v>
      </c>
      <c r="K453" s="23">
        <v>45677</v>
      </c>
      <c r="L453" s="23">
        <v>45677</v>
      </c>
      <c r="M453" s="69" t="s">
        <v>104</v>
      </c>
      <c r="N453" s="25"/>
    </row>
    <row r="454" spans="2:14" ht="17.399999999999999" x14ac:dyDescent="0.45">
      <c r="B454" s="35">
        <v>5</v>
      </c>
      <c r="C454" s="19"/>
      <c r="D454" s="24"/>
      <c r="E454" s="27">
        <v>45691</v>
      </c>
      <c r="F454" s="27">
        <v>45695</v>
      </c>
      <c r="G454" s="71" t="s">
        <v>117</v>
      </c>
      <c r="I454" s="26">
        <v>1</v>
      </c>
      <c r="J454" s="22"/>
      <c r="K454" s="27">
        <v>45699</v>
      </c>
      <c r="L454" s="27">
        <v>45699</v>
      </c>
      <c r="M454" s="71" t="s">
        <v>117</v>
      </c>
      <c r="N454" s="24"/>
    </row>
    <row r="455" spans="2:14" ht="17.399999999999999" x14ac:dyDescent="0.45">
      <c r="B455" s="35">
        <v>10</v>
      </c>
      <c r="C455" s="19"/>
      <c r="D455" s="24"/>
      <c r="E455" s="27">
        <v>45862</v>
      </c>
      <c r="F455" s="27">
        <v>45875</v>
      </c>
      <c r="G455" s="69" t="s">
        <v>160</v>
      </c>
      <c r="I455" s="26">
        <v>0.5</v>
      </c>
      <c r="J455" s="22" t="s">
        <v>10</v>
      </c>
      <c r="K455" s="27">
        <v>45700</v>
      </c>
      <c r="L455" s="27">
        <v>45700</v>
      </c>
      <c r="M455" s="71" t="s">
        <v>117</v>
      </c>
      <c r="N455" s="24"/>
    </row>
    <row r="456" spans="2:14" ht="17.399999999999999" x14ac:dyDescent="0.45">
      <c r="B456" s="35"/>
      <c r="C456" s="19"/>
      <c r="D456" s="24"/>
      <c r="E456" s="24"/>
      <c r="F456" s="24"/>
      <c r="G456" s="24"/>
      <c r="I456" s="26">
        <v>0.5</v>
      </c>
      <c r="J456" s="22" t="s">
        <v>10</v>
      </c>
      <c r="K456" s="27">
        <v>45701</v>
      </c>
      <c r="L456" s="27">
        <v>45701</v>
      </c>
      <c r="M456" s="69" t="s">
        <v>116</v>
      </c>
      <c r="N456" s="24"/>
    </row>
    <row r="457" spans="2:14" ht="17.399999999999999" x14ac:dyDescent="0.45">
      <c r="B457" s="35"/>
      <c r="C457" s="19"/>
      <c r="D457" s="24"/>
      <c r="E457" s="24"/>
      <c r="F457" s="24"/>
      <c r="G457" s="24"/>
      <c r="I457" s="26">
        <v>0.5</v>
      </c>
      <c r="J457" s="22" t="s">
        <v>10</v>
      </c>
      <c r="K457" s="27">
        <v>45702</v>
      </c>
      <c r="L457" s="27">
        <v>45702</v>
      </c>
      <c r="M457" s="69" t="s">
        <v>116</v>
      </c>
      <c r="N457" s="24"/>
    </row>
    <row r="458" spans="2:14" ht="17.399999999999999" x14ac:dyDescent="0.45">
      <c r="B458" s="35"/>
      <c r="C458" s="19"/>
      <c r="D458" s="24"/>
      <c r="E458" s="24"/>
      <c r="F458" s="24"/>
      <c r="G458" s="24"/>
      <c r="I458" s="26">
        <v>1</v>
      </c>
      <c r="J458" s="22"/>
      <c r="K458" s="27">
        <v>45782</v>
      </c>
      <c r="L458" s="27">
        <v>45782</v>
      </c>
      <c r="M458" s="69" t="s">
        <v>136</v>
      </c>
      <c r="N458" s="24"/>
    </row>
    <row r="459" spans="2:14" ht="17.399999999999999" x14ac:dyDescent="0.45">
      <c r="B459" s="35"/>
      <c r="C459" s="19"/>
      <c r="D459" s="24"/>
      <c r="E459" s="24"/>
      <c r="F459" s="24"/>
      <c r="G459" s="24"/>
      <c r="I459" s="26"/>
      <c r="J459" s="22"/>
      <c r="K459" s="27"/>
      <c r="L459" s="27"/>
      <c r="M459" s="24"/>
      <c r="N459" s="24"/>
    </row>
    <row r="460" spans="2:14" ht="17.399999999999999" x14ac:dyDescent="0.45">
      <c r="B460" s="35"/>
      <c r="C460" s="19"/>
      <c r="D460" s="24"/>
      <c r="E460" s="24"/>
      <c r="F460" s="24"/>
      <c r="G460" s="24"/>
      <c r="I460" s="26"/>
      <c r="J460" s="22"/>
      <c r="K460" s="24"/>
      <c r="L460" s="24"/>
      <c r="M460" s="24"/>
      <c r="N460" s="24"/>
    </row>
    <row r="461" spans="2:14" ht="17.399999999999999" x14ac:dyDescent="0.45">
      <c r="B461" s="35"/>
      <c r="C461" s="19"/>
      <c r="D461" s="24"/>
      <c r="E461" s="24"/>
      <c r="F461" s="24"/>
      <c r="G461" s="24"/>
      <c r="I461" s="26"/>
      <c r="J461" s="22"/>
      <c r="K461" s="24"/>
      <c r="L461" s="24"/>
      <c r="M461" s="24"/>
      <c r="N461" s="24"/>
    </row>
    <row r="462" spans="2:14" ht="17.399999999999999" x14ac:dyDescent="0.45">
      <c r="B462" s="35"/>
      <c r="C462" s="19"/>
      <c r="D462" s="24"/>
      <c r="E462" s="24"/>
      <c r="F462" s="24"/>
      <c r="G462" s="24"/>
      <c r="I462" s="26"/>
      <c r="J462" s="22"/>
      <c r="K462" s="24"/>
      <c r="L462" s="24"/>
      <c r="M462" s="24"/>
      <c r="N462" s="24"/>
    </row>
    <row r="463" spans="2:14" ht="17.399999999999999" x14ac:dyDescent="0.45">
      <c r="B463" s="35"/>
      <c r="C463" s="19"/>
      <c r="D463" s="24"/>
      <c r="E463" s="24"/>
      <c r="F463" s="24"/>
      <c r="G463" s="24"/>
      <c r="I463" s="26"/>
      <c r="J463" s="22"/>
      <c r="K463" s="24"/>
      <c r="L463" s="24"/>
      <c r="M463" s="24"/>
      <c r="N463" s="24"/>
    </row>
    <row r="464" spans="2:14" ht="18" thickBot="1" x14ac:dyDescent="0.5">
      <c r="B464" s="35"/>
      <c r="C464" s="19"/>
      <c r="D464" s="24"/>
      <c r="E464" s="24"/>
      <c r="F464" s="24"/>
      <c r="G464" s="24"/>
      <c r="I464" s="28"/>
      <c r="J464" s="22"/>
      <c r="K464" s="29"/>
      <c r="L464" s="29"/>
      <c r="M464" s="29"/>
      <c r="N464" s="29"/>
    </row>
    <row r="465" spans="2:14" ht="21.6" thickBot="1" x14ac:dyDescent="0.55000000000000004">
      <c r="B465" s="35"/>
      <c r="C465" s="19"/>
      <c r="D465" s="24"/>
      <c r="E465" s="36"/>
      <c r="F465" s="36"/>
      <c r="G465" s="36"/>
      <c r="I465" s="15">
        <f>SUM(I453:I464)</f>
        <v>4</v>
      </c>
      <c r="J465" s="93" t="str">
        <f>IF(I465&gt;=6,"YA NO PUEDE SOLICITAR DIAS ADMINISTRATIVOS","PUEDE SOLICITAR DIAS ADMINISTRATIVOS")</f>
        <v>PUEDE SOLICITAR DIAS ADMINISTRATIVOS</v>
      </c>
      <c r="K465" s="94"/>
      <c r="L465" s="94"/>
      <c r="M465" s="94"/>
      <c r="N465" s="95"/>
    </row>
    <row r="466" spans="2:14" ht="21.6" thickBot="1" x14ac:dyDescent="0.55000000000000004">
      <c r="B466" s="35"/>
      <c r="C466" s="19"/>
      <c r="D466" s="24"/>
      <c r="E466" s="36"/>
      <c r="F466" s="36"/>
      <c r="G466" s="36"/>
      <c r="I466" s="17">
        <f>6-I465</f>
        <v>2</v>
      </c>
      <c r="J466" s="93" t="str">
        <f>IF(I465&gt;6,"EXISTE UN ERROR","OK")</f>
        <v>OK</v>
      </c>
      <c r="K466" s="94"/>
      <c r="L466" s="94"/>
      <c r="M466" s="94"/>
      <c r="N466" s="95"/>
    </row>
    <row r="467" spans="2:14" ht="18" thickBot="1" x14ac:dyDescent="0.5">
      <c r="B467" s="35"/>
      <c r="C467" s="19"/>
      <c r="D467" s="24"/>
      <c r="E467" s="36"/>
      <c r="F467" s="36"/>
      <c r="G467" s="36"/>
      <c r="I467" s="1"/>
    </row>
    <row r="468" spans="2:14" ht="19.8" thickBot="1" x14ac:dyDescent="0.5">
      <c r="B468" s="35"/>
      <c r="C468" s="19"/>
      <c r="D468" s="24"/>
      <c r="E468" s="36"/>
      <c r="F468" s="36"/>
      <c r="G468" s="36"/>
      <c r="I468" s="12" t="s">
        <v>3</v>
      </c>
      <c r="J468" s="13"/>
      <c r="K468" s="13" t="s">
        <v>5</v>
      </c>
      <c r="L468" s="13" t="s">
        <v>6</v>
      </c>
      <c r="M468" s="13" t="s">
        <v>7</v>
      </c>
      <c r="N468" s="14" t="s">
        <v>8</v>
      </c>
    </row>
    <row r="469" spans="2:14" ht="17.399999999999999" x14ac:dyDescent="0.45">
      <c r="B469" s="35"/>
      <c r="C469" s="19"/>
      <c r="D469" s="24"/>
      <c r="E469" s="36"/>
      <c r="F469" s="36"/>
      <c r="G469" s="36"/>
      <c r="I469" s="21"/>
      <c r="J469" s="30"/>
      <c r="K469" s="31"/>
      <c r="L469" s="31"/>
      <c r="M469" s="32"/>
      <c r="N469" s="32"/>
    </row>
    <row r="470" spans="2:14" ht="17.399999999999999" x14ac:dyDescent="0.45">
      <c r="B470" s="35"/>
      <c r="C470" s="19"/>
      <c r="D470" s="24"/>
      <c r="E470" s="36"/>
      <c r="F470" s="36"/>
      <c r="G470" s="36"/>
      <c r="I470" s="26"/>
      <c r="J470" s="30"/>
      <c r="K470" s="33"/>
      <c r="L470" s="33"/>
      <c r="M470" s="34"/>
      <c r="N470" s="34"/>
    </row>
    <row r="471" spans="2:14" ht="17.399999999999999" x14ac:dyDescent="0.45">
      <c r="B471" s="35"/>
      <c r="C471" s="19"/>
      <c r="D471" s="24"/>
      <c r="E471" s="36"/>
      <c r="F471" s="36"/>
      <c r="G471" s="36"/>
      <c r="I471" s="26"/>
      <c r="J471" s="30"/>
      <c r="K471" s="34"/>
      <c r="L471" s="34"/>
      <c r="M471" s="34"/>
      <c r="N471" s="34"/>
    </row>
    <row r="472" spans="2:14" ht="17.399999999999999" x14ac:dyDescent="0.45">
      <c r="B472" s="35"/>
      <c r="C472" s="19"/>
      <c r="D472" s="24"/>
      <c r="E472" s="36"/>
      <c r="F472" s="36"/>
      <c r="G472" s="36"/>
      <c r="I472" s="26"/>
      <c r="J472" s="30"/>
      <c r="K472" s="34"/>
      <c r="L472" s="34"/>
      <c r="M472" s="34"/>
      <c r="N472" s="34"/>
    </row>
    <row r="473" spans="2:14" ht="18" thickBot="1" x14ac:dyDescent="0.5">
      <c r="B473" s="35"/>
      <c r="C473" s="19"/>
      <c r="D473" s="24"/>
      <c r="E473" s="36"/>
      <c r="F473" s="36"/>
      <c r="G473" s="36"/>
      <c r="I473" s="26"/>
      <c r="J473" s="30"/>
      <c r="K473" s="34"/>
      <c r="L473" s="34"/>
      <c r="M473" s="34"/>
      <c r="N473" s="34"/>
    </row>
    <row r="474" spans="2:14" ht="21.6" thickBot="1" x14ac:dyDescent="0.55000000000000004">
      <c r="B474" s="35"/>
      <c r="C474" s="19"/>
      <c r="D474" s="24"/>
      <c r="E474" s="36"/>
      <c r="F474" s="36"/>
      <c r="G474" s="36"/>
      <c r="I474" s="15">
        <f>SUM(I469:I473)</f>
        <v>0</v>
      </c>
      <c r="J474" s="93" t="str">
        <f>IF(I474&gt;=5,"YA NO PUEDE SOLICITAR DIAS CAPACITACION","PUEDE SOLICITAR DIAS CAPACITACION")</f>
        <v>PUEDE SOLICITAR DIAS CAPACITACION</v>
      </c>
      <c r="K474" s="94"/>
      <c r="L474" s="94"/>
      <c r="M474" s="94"/>
      <c r="N474" s="95"/>
    </row>
    <row r="475" spans="2:14" ht="21.6" thickBot="1" x14ac:dyDescent="0.55000000000000004">
      <c r="B475" s="35"/>
      <c r="C475" s="19"/>
      <c r="D475" s="24"/>
      <c r="E475" s="36"/>
      <c r="F475" s="36"/>
      <c r="G475" s="36"/>
      <c r="I475" s="17">
        <f>5-I474</f>
        <v>5</v>
      </c>
      <c r="J475" s="93" t="str">
        <f>IF(I474&gt;5,"EXISTE UN ERROR","OK")</f>
        <v>OK</v>
      </c>
      <c r="K475" s="94"/>
      <c r="L475" s="94"/>
      <c r="M475" s="94"/>
      <c r="N475" s="95"/>
    </row>
    <row r="476" spans="2:14" ht="17.399999999999999" x14ac:dyDescent="0.45">
      <c r="B476" s="35"/>
      <c r="C476" s="19"/>
      <c r="D476" s="24"/>
      <c r="E476" s="36"/>
      <c r="F476" s="36"/>
      <c r="G476" s="36"/>
    </row>
    <row r="477" spans="2:14" ht="17.399999999999999" x14ac:dyDescent="0.45">
      <c r="B477" s="35"/>
      <c r="C477" s="19"/>
      <c r="D477" s="24"/>
      <c r="E477" s="36"/>
      <c r="F477" s="36"/>
      <c r="G477" s="36"/>
    </row>
    <row r="478" spans="2:14" ht="18" thickBot="1" x14ac:dyDescent="0.5">
      <c r="B478" s="35"/>
      <c r="C478" s="20"/>
      <c r="D478" s="29"/>
      <c r="E478" s="37"/>
      <c r="F478" s="37"/>
      <c r="G478" s="37"/>
    </row>
    <row r="479" spans="2:14" ht="21.6" thickBot="1" x14ac:dyDescent="0.55000000000000004">
      <c r="B479" s="8">
        <f>+E453-F453</f>
        <v>0</v>
      </c>
      <c r="C479" s="87" t="str">
        <f>IF(E453&lt;=F453,"YA NO TIENE FERIADOS","PUEDE SOLICITAR DIAS FERIADOS")</f>
        <v>YA NO TIENE FERIADOS</v>
      </c>
      <c r="D479" s="88"/>
      <c r="E479" s="88"/>
      <c r="F479" s="88"/>
      <c r="G479" s="89"/>
    </row>
    <row r="480" spans="2:14" ht="19.2" thickBot="1" x14ac:dyDescent="0.5">
      <c r="C480" s="90" t="str">
        <f>IF(F453&gt;E453,"EXISTE UN ERROR","OK")</f>
        <v>OK</v>
      </c>
      <c r="D480" s="91"/>
      <c r="E480" s="91"/>
      <c r="F480" s="91"/>
      <c r="G480" s="92"/>
    </row>
    <row r="484" spans="2:14" ht="19.2" thickBot="1" x14ac:dyDescent="0.5">
      <c r="B484" s="16" t="s">
        <v>57</v>
      </c>
      <c r="I484" s="16" t="s">
        <v>57</v>
      </c>
    </row>
    <row r="485" spans="2:14" ht="18.600000000000001" thickBot="1" x14ac:dyDescent="0.4">
      <c r="B485" s="5" t="s">
        <v>0</v>
      </c>
      <c r="C485" s="5" t="s">
        <v>1</v>
      </c>
      <c r="D485" s="5" t="s">
        <v>98</v>
      </c>
      <c r="E485" s="5" t="s">
        <v>12</v>
      </c>
      <c r="F485" s="6" t="s">
        <v>2</v>
      </c>
      <c r="G485" s="6" t="s">
        <v>7</v>
      </c>
      <c r="I485" s="2" t="s">
        <v>3</v>
      </c>
      <c r="J485" s="3" t="s">
        <v>4</v>
      </c>
      <c r="K485" s="3" t="s">
        <v>5</v>
      </c>
      <c r="L485" s="3" t="s">
        <v>6</v>
      </c>
      <c r="M485" s="3" t="s">
        <v>7</v>
      </c>
      <c r="N485" s="4" t="s">
        <v>8</v>
      </c>
    </row>
    <row r="486" spans="2:14" ht="17.399999999999999" x14ac:dyDescent="0.45">
      <c r="B486" s="9">
        <v>20</v>
      </c>
      <c r="C486" s="10">
        <v>5</v>
      </c>
      <c r="D486" s="9">
        <v>0</v>
      </c>
      <c r="E486" s="11">
        <f>+B486+C486+D486</f>
        <v>25</v>
      </c>
      <c r="F486" s="11">
        <f>SUM(B487:B511)+SUM(D487:D511)</f>
        <v>25</v>
      </c>
      <c r="G486" s="19"/>
      <c r="I486" s="21">
        <v>1</v>
      </c>
      <c r="J486" s="22"/>
      <c r="K486" s="23">
        <v>45779</v>
      </c>
      <c r="L486" s="23">
        <v>45779</v>
      </c>
      <c r="M486" s="70" t="s">
        <v>135</v>
      </c>
      <c r="N486" s="25"/>
    </row>
    <row r="487" spans="2:14" ht="17.399999999999999" x14ac:dyDescent="0.45">
      <c r="B487" s="35">
        <v>15</v>
      </c>
      <c r="C487" s="19"/>
      <c r="D487" s="24"/>
      <c r="E487" s="27">
        <v>45685</v>
      </c>
      <c r="F487" s="27">
        <v>45705</v>
      </c>
      <c r="G487" s="69" t="s">
        <v>119</v>
      </c>
      <c r="I487" s="26">
        <v>0.5</v>
      </c>
      <c r="J487" s="22" t="s">
        <v>10</v>
      </c>
      <c r="K487" s="27">
        <v>45797</v>
      </c>
      <c r="L487" s="27">
        <v>45797</v>
      </c>
      <c r="M487" s="71" t="s">
        <v>147</v>
      </c>
      <c r="N487" s="24"/>
    </row>
    <row r="488" spans="2:14" ht="17.399999999999999" x14ac:dyDescent="0.45">
      <c r="B488" s="35">
        <v>10</v>
      </c>
      <c r="C488" s="19"/>
      <c r="D488" s="24"/>
      <c r="E488" s="27">
        <v>45862</v>
      </c>
      <c r="F488" s="27">
        <v>45875</v>
      </c>
      <c r="G488" s="24"/>
      <c r="I488" s="26">
        <v>0.5</v>
      </c>
      <c r="J488" s="22" t="s">
        <v>10</v>
      </c>
      <c r="K488" s="27">
        <v>45888</v>
      </c>
      <c r="L488" s="27">
        <v>45888</v>
      </c>
      <c r="M488" s="69" t="s">
        <v>178</v>
      </c>
      <c r="N488" s="24"/>
    </row>
    <row r="489" spans="2:14" ht="17.399999999999999" x14ac:dyDescent="0.45">
      <c r="B489" s="35"/>
      <c r="C489" s="19"/>
      <c r="D489" s="24"/>
      <c r="E489" s="27"/>
      <c r="F489" s="27"/>
      <c r="G489" s="24"/>
      <c r="I489" s="26">
        <v>0.5</v>
      </c>
      <c r="J489" s="22" t="s">
        <v>10</v>
      </c>
      <c r="K489" s="27">
        <v>45861</v>
      </c>
      <c r="L489" s="27">
        <v>45861</v>
      </c>
      <c r="M489" s="69" t="s">
        <v>183</v>
      </c>
      <c r="N489" s="24"/>
    </row>
    <row r="490" spans="2:14" ht="17.399999999999999" x14ac:dyDescent="0.45">
      <c r="B490" s="35"/>
      <c r="C490" s="19"/>
      <c r="D490" s="24"/>
      <c r="E490" s="24"/>
      <c r="F490" s="24"/>
      <c r="G490" s="24"/>
      <c r="I490" s="26"/>
      <c r="J490" s="22"/>
      <c r="K490" s="27"/>
      <c r="L490" s="27"/>
      <c r="M490" s="24"/>
      <c r="N490" s="24"/>
    </row>
    <row r="491" spans="2:14" ht="17.399999999999999" x14ac:dyDescent="0.45">
      <c r="B491" s="35"/>
      <c r="C491" s="19"/>
      <c r="D491" s="24"/>
      <c r="E491" s="24"/>
      <c r="F491" s="24"/>
      <c r="G491" s="24"/>
      <c r="I491" s="26"/>
      <c r="J491" s="22"/>
      <c r="K491" s="27"/>
      <c r="L491" s="27"/>
      <c r="M491" s="34"/>
      <c r="N491" s="24"/>
    </row>
    <row r="492" spans="2:14" ht="17.399999999999999" x14ac:dyDescent="0.45">
      <c r="B492" s="35"/>
      <c r="C492" s="19"/>
      <c r="D492" s="24"/>
      <c r="E492" s="24"/>
      <c r="F492" s="24"/>
      <c r="G492" s="24"/>
      <c r="I492" s="26"/>
      <c r="J492" s="22"/>
      <c r="K492" s="27"/>
      <c r="L492" s="27"/>
      <c r="M492" s="34"/>
      <c r="N492" s="24"/>
    </row>
    <row r="493" spans="2:14" ht="17.399999999999999" x14ac:dyDescent="0.45">
      <c r="B493" s="35"/>
      <c r="C493" s="19"/>
      <c r="D493" s="24"/>
      <c r="E493" s="24"/>
      <c r="F493" s="24"/>
      <c r="G493" s="24"/>
      <c r="I493" s="26"/>
      <c r="J493" s="22"/>
      <c r="K493" s="27"/>
      <c r="L493" s="27"/>
      <c r="M493" s="24"/>
      <c r="N493" s="24"/>
    </row>
    <row r="494" spans="2:14" ht="17.399999999999999" x14ac:dyDescent="0.45">
      <c r="B494" s="35"/>
      <c r="C494" s="19"/>
      <c r="D494" s="24"/>
      <c r="E494" s="24"/>
      <c r="F494" s="24"/>
      <c r="G494" s="24"/>
      <c r="I494" s="26"/>
      <c r="J494" s="22"/>
      <c r="K494" s="24"/>
      <c r="L494" s="24"/>
      <c r="M494" s="24"/>
      <c r="N494" s="24"/>
    </row>
    <row r="495" spans="2:14" ht="17.399999999999999" x14ac:dyDescent="0.45">
      <c r="B495" s="35"/>
      <c r="C495" s="19"/>
      <c r="D495" s="24"/>
      <c r="E495" s="24"/>
      <c r="F495" s="24"/>
      <c r="G495" s="24"/>
      <c r="I495" s="26"/>
      <c r="J495" s="22"/>
      <c r="K495" s="24"/>
      <c r="L495" s="24"/>
      <c r="M495" s="24"/>
      <c r="N495" s="24"/>
    </row>
    <row r="496" spans="2:14" ht="17.399999999999999" x14ac:dyDescent="0.45">
      <c r="B496" s="35"/>
      <c r="C496" s="19"/>
      <c r="D496" s="24"/>
      <c r="E496" s="24"/>
      <c r="F496" s="24"/>
      <c r="G496" s="24"/>
      <c r="I496" s="26"/>
      <c r="J496" s="22"/>
      <c r="K496" s="24"/>
      <c r="L496" s="24"/>
      <c r="M496" s="24"/>
      <c r="N496" s="24"/>
    </row>
    <row r="497" spans="2:14" ht="18" thickBot="1" x14ac:dyDescent="0.5">
      <c r="B497" s="35"/>
      <c r="C497" s="19"/>
      <c r="D497" s="24"/>
      <c r="E497" s="24"/>
      <c r="F497" s="24"/>
      <c r="G497" s="24"/>
      <c r="I497" s="28"/>
      <c r="J497" s="22"/>
      <c r="K497" s="29"/>
      <c r="L497" s="29"/>
      <c r="M497" s="29"/>
      <c r="N497" s="29"/>
    </row>
    <row r="498" spans="2:14" ht="21.6" thickBot="1" x14ac:dyDescent="0.55000000000000004">
      <c r="B498" s="35"/>
      <c r="C498" s="19"/>
      <c r="D498" s="24"/>
      <c r="E498" s="36"/>
      <c r="F498" s="36"/>
      <c r="G498" s="36"/>
      <c r="I498" s="15">
        <f>SUM(I486:I497)</f>
        <v>2.5</v>
      </c>
      <c r="J498" s="93" t="str">
        <f>IF(I498&gt;=6,"YA NO PUEDE SOLICITAR DIAS ADMINISTRATIVOS","PUEDE SOLICITAR DIAS ADMINISTRATIVOS")</f>
        <v>PUEDE SOLICITAR DIAS ADMINISTRATIVOS</v>
      </c>
      <c r="K498" s="94"/>
      <c r="L498" s="94"/>
      <c r="M498" s="94"/>
      <c r="N498" s="95"/>
    </row>
    <row r="499" spans="2:14" ht="21.6" thickBot="1" x14ac:dyDescent="0.55000000000000004">
      <c r="B499" s="35"/>
      <c r="C499" s="19"/>
      <c r="D499" s="24"/>
      <c r="E499" s="36"/>
      <c r="F499" s="36"/>
      <c r="G499" s="36"/>
      <c r="I499" s="17">
        <f>6-I498</f>
        <v>3.5</v>
      </c>
      <c r="J499" s="93" t="str">
        <f>IF(I498&gt;6,"EXISTE UN ERROR","OK")</f>
        <v>OK</v>
      </c>
      <c r="K499" s="94"/>
      <c r="L499" s="94"/>
      <c r="M499" s="94"/>
      <c r="N499" s="95"/>
    </row>
    <row r="500" spans="2:14" ht="18" thickBot="1" x14ac:dyDescent="0.5">
      <c r="B500" s="35"/>
      <c r="C500" s="19"/>
      <c r="D500" s="24"/>
      <c r="E500" s="36"/>
      <c r="F500" s="36"/>
      <c r="G500" s="36"/>
      <c r="I500" s="1"/>
    </row>
    <row r="501" spans="2:14" ht="19.8" thickBot="1" x14ac:dyDescent="0.5">
      <c r="B501" s="35"/>
      <c r="C501" s="19"/>
      <c r="D501" s="24"/>
      <c r="E501" s="36"/>
      <c r="F501" s="36"/>
      <c r="G501" s="36"/>
      <c r="I501" s="12" t="s">
        <v>3</v>
      </c>
      <c r="J501" s="13"/>
      <c r="K501" s="13" t="s">
        <v>5</v>
      </c>
      <c r="L501" s="13" t="s">
        <v>6</v>
      </c>
      <c r="M501" s="13" t="s">
        <v>7</v>
      </c>
      <c r="N501" s="14" t="s">
        <v>8</v>
      </c>
    </row>
    <row r="502" spans="2:14" ht="17.399999999999999" x14ac:dyDescent="0.45">
      <c r="B502" s="35"/>
      <c r="C502" s="19"/>
      <c r="D502" s="24"/>
      <c r="E502" s="36"/>
      <c r="F502" s="36"/>
      <c r="G502" s="36"/>
      <c r="I502" s="21"/>
      <c r="J502" s="30"/>
      <c r="K502" s="31"/>
      <c r="L502" s="31"/>
      <c r="M502" s="32"/>
      <c r="N502" s="32"/>
    </row>
    <row r="503" spans="2:14" ht="17.399999999999999" x14ac:dyDescent="0.45">
      <c r="B503" s="35"/>
      <c r="C503" s="19"/>
      <c r="D503" s="24"/>
      <c r="E503" s="36"/>
      <c r="F503" s="36"/>
      <c r="G503" s="36"/>
      <c r="I503" s="26"/>
      <c r="J503" s="30"/>
      <c r="K503" s="33"/>
      <c r="L503" s="33"/>
      <c r="M503" s="34"/>
      <c r="N503" s="34"/>
    </row>
    <row r="504" spans="2:14" ht="17.399999999999999" x14ac:dyDescent="0.45">
      <c r="B504" s="35"/>
      <c r="C504" s="19"/>
      <c r="D504" s="24"/>
      <c r="E504" s="36"/>
      <c r="F504" s="36"/>
      <c r="G504" s="36"/>
      <c r="I504" s="26"/>
      <c r="J504" s="30"/>
      <c r="K504" s="34"/>
      <c r="L504" s="34"/>
      <c r="M504" s="34"/>
      <c r="N504" s="34"/>
    </row>
    <row r="505" spans="2:14" ht="17.399999999999999" x14ac:dyDescent="0.45">
      <c r="B505" s="35"/>
      <c r="C505" s="19"/>
      <c r="D505" s="24"/>
      <c r="E505" s="36"/>
      <c r="F505" s="36"/>
      <c r="G505" s="36"/>
      <c r="I505" s="26"/>
      <c r="J505" s="30"/>
      <c r="K505" s="34"/>
      <c r="L505" s="34"/>
      <c r="M505" s="34"/>
      <c r="N505" s="34"/>
    </row>
    <row r="506" spans="2:14" ht="18" thickBot="1" x14ac:dyDescent="0.5">
      <c r="B506" s="35"/>
      <c r="C506" s="19"/>
      <c r="D506" s="24"/>
      <c r="E506" s="36"/>
      <c r="F506" s="36"/>
      <c r="G506" s="36"/>
      <c r="I506" s="26"/>
      <c r="J506" s="30"/>
      <c r="K506" s="34"/>
      <c r="L506" s="34"/>
      <c r="M506" s="34"/>
      <c r="N506" s="34"/>
    </row>
    <row r="507" spans="2:14" ht="21.6" thickBot="1" x14ac:dyDescent="0.55000000000000004">
      <c r="B507" s="35"/>
      <c r="C507" s="19"/>
      <c r="D507" s="24"/>
      <c r="E507" s="36"/>
      <c r="F507" s="36"/>
      <c r="G507" s="36"/>
      <c r="I507" s="15">
        <f>SUM(I502:I506)</f>
        <v>0</v>
      </c>
      <c r="J507" s="93" t="str">
        <f>IF(I507&gt;=5,"YA NO PUEDE SOLICITAR DIAS CAPACITACION","PUEDE SOLICITAR DIAS CAPACITACION")</f>
        <v>PUEDE SOLICITAR DIAS CAPACITACION</v>
      </c>
      <c r="K507" s="94"/>
      <c r="L507" s="94"/>
      <c r="M507" s="94"/>
      <c r="N507" s="95"/>
    </row>
    <row r="508" spans="2:14" ht="21.6" thickBot="1" x14ac:dyDescent="0.55000000000000004">
      <c r="B508" s="35"/>
      <c r="C508" s="19"/>
      <c r="D508" s="24"/>
      <c r="E508" s="36"/>
      <c r="F508" s="36"/>
      <c r="G508" s="36"/>
      <c r="I508" s="17">
        <f>5-I507</f>
        <v>5</v>
      </c>
      <c r="J508" s="93" t="str">
        <f>IF(I507&gt;5,"EXISTE UN ERROR","OK")</f>
        <v>OK</v>
      </c>
      <c r="K508" s="94"/>
      <c r="L508" s="94"/>
      <c r="M508" s="94"/>
      <c r="N508" s="95"/>
    </row>
    <row r="509" spans="2:14" ht="17.399999999999999" x14ac:dyDescent="0.45">
      <c r="B509" s="35"/>
      <c r="C509" s="19"/>
      <c r="D509" s="24"/>
      <c r="E509" s="36"/>
      <c r="F509" s="36"/>
      <c r="G509" s="36"/>
    </row>
    <row r="510" spans="2:14" ht="17.399999999999999" x14ac:dyDescent="0.45">
      <c r="B510" s="35"/>
      <c r="C510" s="19"/>
      <c r="D510" s="24"/>
      <c r="E510" s="36"/>
      <c r="F510" s="36"/>
      <c r="G510" s="36"/>
    </row>
    <row r="511" spans="2:14" ht="18" thickBot="1" x14ac:dyDescent="0.5">
      <c r="B511" s="35"/>
      <c r="C511" s="41"/>
      <c r="D511" s="42"/>
      <c r="E511" s="37"/>
      <c r="F511" s="37"/>
      <c r="G511" s="37"/>
    </row>
    <row r="512" spans="2:14" ht="21.6" thickBot="1" x14ac:dyDescent="0.55000000000000004">
      <c r="B512" s="8">
        <f>+E486-F486</f>
        <v>0</v>
      </c>
      <c r="C512" s="87" t="str">
        <f>IF(E486&lt;=F486,"YA NO TIENE FERIADOS","PUEDE SOLICITAR DIAS FERIADOS")</f>
        <v>YA NO TIENE FERIADOS</v>
      </c>
      <c r="D512" s="88"/>
      <c r="E512" s="88"/>
      <c r="F512" s="88"/>
      <c r="G512" s="89"/>
    </row>
    <row r="513" spans="2:14" ht="19.2" thickBot="1" x14ac:dyDescent="0.5">
      <c r="C513" s="90" t="str">
        <f>IF(F486&gt;E486,"EXISTE UN ERROR","OK")</f>
        <v>OK</v>
      </c>
      <c r="D513" s="91"/>
      <c r="E513" s="91"/>
      <c r="F513" s="91"/>
      <c r="G513" s="92"/>
    </row>
    <row r="515" spans="2:14" ht="19.2" thickBot="1" x14ac:dyDescent="0.5">
      <c r="B515" s="16" t="s">
        <v>58</v>
      </c>
      <c r="I515" s="16" t="s">
        <v>58</v>
      </c>
    </row>
    <row r="516" spans="2:14" ht="18.600000000000001" thickBot="1" x14ac:dyDescent="0.4">
      <c r="B516" s="5" t="s">
        <v>0</v>
      </c>
      <c r="C516" s="5" t="s">
        <v>1</v>
      </c>
      <c r="D516" s="5" t="s">
        <v>98</v>
      </c>
      <c r="E516" s="5" t="s">
        <v>12</v>
      </c>
      <c r="F516" s="6" t="s">
        <v>2</v>
      </c>
      <c r="G516" s="6" t="s">
        <v>7</v>
      </c>
      <c r="I516" s="2" t="s">
        <v>3</v>
      </c>
      <c r="J516" s="3" t="s">
        <v>4</v>
      </c>
      <c r="K516" s="3" t="s">
        <v>5</v>
      </c>
      <c r="L516" s="3" t="s">
        <v>6</v>
      </c>
      <c r="M516" s="3" t="s">
        <v>7</v>
      </c>
      <c r="N516" s="4" t="s">
        <v>8</v>
      </c>
    </row>
    <row r="517" spans="2:14" ht="17.399999999999999" x14ac:dyDescent="0.45">
      <c r="B517" s="9">
        <v>15</v>
      </c>
      <c r="C517" s="9">
        <v>10</v>
      </c>
      <c r="D517" s="9">
        <v>0</v>
      </c>
      <c r="E517" s="11">
        <f>+B517+C517+D517</f>
        <v>25</v>
      </c>
      <c r="F517" s="11">
        <f>SUM(B518:B542)+SUM(D518:D542)</f>
        <v>25</v>
      </c>
      <c r="G517" s="19"/>
      <c r="I517" s="21">
        <v>3</v>
      </c>
      <c r="J517" s="22"/>
      <c r="K517" s="23">
        <v>45952</v>
      </c>
      <c r="L517" s="23">
        <v>45954</v>
      </c>
      <c r="M517" s="70" t="s">
        <v>163</v>
      </c>
      <c r="N517" s="25"/>
    </row>
    <row r="518" spans="2:14" ht="17.399999999999999" x14ac:dyDescent="0.45">
      <c r="B518" s="35">
        <v>7</v>
      </c>
      <c r="C518" s="19"/>
      <c r="D518" s="24"/>
      <c r="E518" s="27">
        <v>45659</v>
      </c>
      <c r="F518" s="27">
        <v>45667</v>
      </c>
      <c r="G518" s="69" t="s">
        <v>105</v>
      </c>
      <c r="I518" s="26">
        <v>1</v>
      </c>
      <c r="J518" s="22"/>
      <c r="K518" s="27">
        <v>45890</v>
      </c>
      <c r="L518" s="27">
        <v>45890</v>
      </c>
      <c r="M518" s="69" t="s">
        <v>182</v>
      </c>
      <c r="N518" s="24"/>
    </row>
    <row r="519" spans="2:14" ht="17.399999999999999" x14ac:dyDescent="0.45">
      <c r="B519" s="35">
        <v>3</v>
      </c>
      <c r="C519" s="19"/>
      <c r="D519" s="24"/>
      <c r="E519" s="27">
        <v>45831</v>
      </c>
      <c r="F519" s="27">
        <v>45833</v>
      </c>
      <c r="G519" s="69" t="s">
        <v>148</v>
      </c>
      <c r="I519" s="26">
        <v>1</v>
      </c>
      <c r="J519" s="22"/>
      <c r="K519" s="27">
        <v>46006</v>
      </c>
      <c r="L519" s="27">
        <v>46006</v>
      </c>
      <c r="M519" s="69" t="s">
        <v>230</v>
      </c>
      <c r="N519" s="24"/>
    </row>
    <row r="520" spans="2:14" ht="17.399999999999999" x14ac:dyDescent="0.45">
      <c r="B520" s="35">
        <v>5</v>
      </c>
      <c r="C520" s="19"/>
      <c r="D520" s="24"/>
      <c r="E520" s="27">
        <v>45810</v>
      </c>
      <c r="F520" s="27">
        <v>45814</v>
      </c>
      <c r="G520" s="69" t="s">
        <v>150</v>
      </c>
      <c r="I520" s="26">
        <v>1</v>
      </c>
      <c r="J520" s="22"/>
      <c r="K520" s="27">
        <v>45972</v>
      </c>
      <c r="L520" s="27">
        <v>45972</v>
      </c>
      <c r="M520" s="69" t="s">
        <v>240</v>
      </c>
      <c r="N520" s="24"/>
    </row>
    <row r="521" spans="2:14" ht="17.399999999999999" x14ac:dyDescent="0.45">
      <c r="B521" s="35">
        <v>10</v>
      </c>
      <c r="C521" s="19"/>
      <c r="D521" s="24"/>
      <c r="E521" s="27">
        <v>45952</v>
      </c>
      <c r="F521" s="27">
        <v>45966</v>
      </c>
      <c r="G521" s="69" t="s">
        <v>221</v>
      </c>
      <c r="I521" s="26"/>
      <c r="J521" s="22"/>
      <c r="K521" s="27"/>
      <c r="L521" s="27"/>
      <c r="M521" s="24"/>
      <c r="N521" s="24"/>
    </row>
    <row r="522" spans="2:14" ht="17.399999999999999" x14ac:dyDescent="0.45">
      <c r="B522" s="35"/>
      <c r="C522" s="19"/>
      <c r="D522" s="24"/>
      <c r="E522" s="24"/>
      <c r="F522" s="24"/>
      <c r="G522" s="24"/>
      <c r="I522" s="26"/>
      <c r="J522" s="22"/>
      <c r="K522" s="27"/>
      <c r="L522" s="27"/>
      <c r="M522" s="24"/>
      <c r="N522" s="24"/>
    </row>
    <row r="523" spans="2:14" ht="17.399999999999999" x14ac:dyDescent="0.45">
      <c r="B523" s="35"/>
      <c r="C523" s="19"/>
      <c r="D523" s="24"/>
      <c r="E523" s="24"/>
      <c r="F523" s="24"/>
      <c r="G523" s="24"/>
      <c r="I523" s="26"/>
      <c r="J523" s="22"/>
      <c r="K523" s="27"/>
      <c r="L523" s="27"/>
      <c r="M523" s="24"/>
      <c r="N523" s="24"/>
    </row>
    <row r="524" spans="2:14" ht="17.399999999999999" x14ac:dyDescent="0.45">
      <c r="B524" s="35"/>
      <c r="C524" s="19"/>
      <c r="D524" s="24"/>
      <c r="E524" s="24"/>
      <c r="F524" s="24"/>
      <c r="G524" s="24"/>
      <c r="I524" s="26"/>
      <c r="J524" s="22"/>
      <c r="K524" s="24"/>
      <c r="L524" s="24"/>
      <c r="M524" s="24"/>
      <c r="N524" s="24"/>
    </row>
    <row r="525" spans="2:14" ht="17.399999999999999" x14ac:dyDescent="0.45">
      <c r="B525" s="35"/>
      <c r="C525" s="19"/>
      <c r="D525" s="24"/>
      <c r="E525" s="24"/>
      <c r="F525" s="24"/>
      <c r="G525" s="24"/>
      <c r="I525" s="26"/>
      <c r="J525" s="22"/>
      <c r="K525" s="24"/>
      <c r="L525" s="24"/>
      <c r="M525" s="24"/>
      <c r="N525" s="24"/>
    </row>
    <row r="526" spans="2:14" ht="17.399999999999999" x14ac:dyDescent="0.45">
      <c r="B526" s="35"/>
      <c r="C526" s="19"/>
      <c r="D526" s="24"/>
      <c r="E526" s="24"/>
      <c r="F526" s="24"/>
      <c r="G526" s="24"/>
      <c r="I526" s="26"/>
      <c r="J526" s="22"/>
      <c r="K526" s="24"/>
      <c r="L526" s="24"/>
      <c r="M526" s="24"/>
      <c r="N526" s="24"/>
    </row>
    <row r="527" spans="2:14" ht="17.399999999999999" x14ac:dyDescent="0.45">
      <c r="B527" s="35"/>
      <c r="C527" s="19"/>
      <c r="D527" s="24"/>
      <c r="E527" s="24"/>
      <c r="F527" s="24"/>
      <c r="G527" s="24"/>
      <c r="I527" s="26"/>
      <c r="J527" s="22"/>
      <c r="K527" s="24"/>
      <c r="L527" s="24"/>
      <c r="M527" s="24"/>
      <c r="N527" s="24"/>
    </row>
    <row r="528" spans="2:14" ht="18" thickBot="1" x14ac:dyDescent="0.5">
      <c r="B528" s="35"/>
      <c r="C528" s="19"/>
      <c r="D528" s="24"/>
      <c r="E528" s="24"/>
      <c r="F528" s="24"/>
      <c r="G528" s="24"/>
      <c r="I528" s="28"/>
      <c r="J528" s="22"/>
      <c r="K528" s="29"/>
      <c r="L528" s="29"/>
      <c r="M528" s="29"/>
      <c r="N528" s="29"/>
    </row>
    <row r="529" spans="2:14" ht="21.6" thickBot="1" x14ac:dyDescent="0.55000000000000004">
      <c r="B529" s="35"/>
      <c r="C529" s="19"/>
      <c r="D529" s="24"/>
      <c r="E529" s="36"/>
      <c r="F529" s="36"/>
      <c r="G529" s="36"/>
      <c r="I529" s="15">
        <f>SUM(I517:I528)</f>
        <v>6</v>
      </c>
      <c r="J529" s="93" t="str">
        <f>IF(I529&gt;=6,"YA NO PUEDE SOLICITAR DIAS ADMINISTRATIVOS","PUEDE SOLICITAR DIAS ADMINISTRATIVOS")</f>
        <v>YA NO PUEDE SOLICITAR DIAS ADMINISTRATIVOS</v>
      </c>
      <c r="K529" s="94"/>
      <c r="L529" s="94"/>
      <c r="M529" s="94"/>
      <c r="N529" s="95"/>
    </row>
    <row r="530" spans="2:14" ht="21.6" thickBot="1" x14ac:dyDescent="0.55000000000000004">
      <c r="B530" s="35"/>
      <c r="C530" s="19"/>
      <c r="D530" s="24"/>
      <c r="E530" s="36"/>
      <c r="F530" s="36"/>
      <c r="G530" s="36"/>
      <c r="I530" s="17">
        <f>6-I529</f>
        <v>0</v>
      </c>
      <c r="J530" s="93" t="str">
        <f>IF(I529&gt;6,"EXISTE UN ERROR","OK")</f>
        <v>OK</v>
      </c>
      <c r="K530" s="94"/>
      <c r="L530" s="94"/>
      <c r="M530" s="94"/>
      <c r="N530" s="95"/>
    </row>
    <row r="531" spans="2:14" ht="18" thickBot="1" x14ac:dyDescent="0.5">
      <c r="B531" s="35"/>
      <c r="C531" s="19"/>
      <c r="D531" s="24"/>
      <c r="E531" s="36"/>
      <c r="F531" s="36"/>
      <c r="G531" s="36"/>
      <c r="I531" s="1"/>
    </row>
    <row r="532" spans="2:14" ht="19.8" thickBot="1" x14ac:dyDescent="0.5">
      <c r="B532" s="35"/>
      <c r="C532" s="19"/>
      <c r="D532" s="24"/>
      <c r="E532" s="36"/>
      <c r="F532" s="36"/>
      <c r="G532" s="36"/>
      <c r="I532" s="12" t="s">
        <v>3</v>
      </c>
      <c r="J532" s="13"/>
      <c r="K532" s="13" t="s">
        <v>5</v>
      </c>
      <c r="L532" s="13" t="s">
        <v>6</v>
      </c>
      <c r="M532" s="13" t="s">
        <v>7</v>
      </c>
      <c r="N532" s="14" t="s">
        <v>8</v>
      </c>
    </row>
    <row r="533" spans="2:14" ht="17.399999999999999" x14ac:dyDescent="0.45">
      <c r="B533" s="35"/>
      <c r="C533" s="19"/>
      <c r="D533" s="24"/>
      <c r="E533" s="36"/>
      <c r="F533" s="36"/>
      <c r="G533" s="36"/>
      <c r="I533" s="21">
        <v>5</v>
      </c>
      <c r="J533" s="30"/>
      <c r="K533" s="31">
        <v>45740</v>
      </c>
      <c r="L533" s="31">
        <v>46840</v>
      </c>
      <c r="M533" s="32"/>
      <c r="N533" s="32"/>
    </row>
    <row r="534" spans="2:14" ht="17.399999999999999" x14ac:dyDescent="0.45">
      <c r="B534" s="35"/>
      <c r="C534" s="19"/>
      <c r="D534" s="24"/>
      <c r="E534" s="36"/>
      <c r="F534" s="36"/>
      <c r="G534" s="36"/>
      <c r="I534" s="26"/>
      <c r="J534" s="30"/>
      <c r="K534" s="33"/>
      <c r="L534" s="33"/>
      <c r="M534" s="34"/>
      <c r="N534" s="34"/>
    </row>
    <row r="535" spans="2:14" ht="17.399999999999999" x14ac:dyDescent="0.45">
      <c r="B535" s="35"/>
      <c r="C535" s="19"/>
      <c r="D535" s="24"/>
      <c r="E535" s="36"/>
      <c r="F535" s="36"/>
      <c r="G535" s="36"/>
      <c r="I535" s="26"/>
      <c r="J535" s="30"/>
      <c r="K535" s="34"/>
      <c r="L535" s="34"/>
      <c r="M535" s="34"/>
      <c r="N535" s="34"/>
    </row>
    <row r="536" spans="2:14" ht="17.399999999999999" x14ac:dyDescent="0.45">
      <c r="B536" s="35"/>
      <c r="C536" s="19"/>
      <c r="D536" s="24"/>
      <c r="E536" s="36"/>
      <c r="F536" s="36"/>
      <c r="G536" s="36"/>
      <c r="I536" s="26"/>
      <c r="J536" s="30"/>
      <c r="K536" s="34"/>
      <c r="L536" s="34"/>
      <c r="M536" s="34"/>
      <c r="N536" s="34"/>
    </row>
    <row r="537" spans="2:14" ht="18" thickBot="1" x14ac:dyDescent="0.5">
      <c r="B537" s="35"/>
      <c r="C537" s="19"/>
      <c r="D537" s="24"/>
      <c r="E537" s="36"/>
      <c r="F537" s="36"/>
      <c r="G537" s="36"/>
      <c r="I537" s="26"/>
      <c r="J537" s="30"/>
      <c r="K537" s="34"/>
      <c r="L537" s="34"/>
      <c r="M537" s="34"/>
      <c r="N537" s="34"/>
    </row>
    <row r="538" spans="2:14" ht="21.6" thickBot="1" x14ac:dyDescent="0.55000000000000004">
      <c r="B538" s="35"/>
      <c r="C538" s="19"/>
      <c r="D538" s="24"/>
      <c r="E538" s="36"/>
      <c r="F538" s="36"/>
      <c r="G538" s="36"/>
      <c r="I538" s="15">
        <f>SUM(I533:I537)</f>
        <v>5</v>
      </c>
      <c r="J538" s="93" t="str">
        <f>IF(I538&gt;=5,"YA NO PUEDE SOLICITAR DIAS CAPACITACION","PUEDE SOLICITAR DIAS CAPACITACION")</f>
        <v>YA NO PUEDE SOLICITAR DIAS CAPACITACION</v>
      </c>
      <c r="K538" s="94"/>
      <c r="L538" s="94"/>
      <c r="M538" s="94"/>
      <c r="N538" s="95"/>
    </row>
    <row r="539" spans="2:14" ht="21.6" thickBot="1" x14ac:dyDescent="0.55000000000000004">
      <c r="B539" s="35"/>
      <c r="C539" s="19"/>
      <c r="D539" s="24"/>
      <c r="E539" s="36"/>
      <c r="F539" s="36"/>
      <c r="G539" s="36"/>
      <c r="I539" s="17">
        <f>5-I538</f>
        <v>0</v>
      </c>
      <c r="J539" s="93" t="str">
        <f>IF(I538&gt;5,"EXISTE UN ERROR","OK")</f>
        <v>OK</v>
      </c>
      <c r="K539" s="94"/>
      <c r="L539" s="94"/>
      <c r="M539" s="94"/>
      <c r="N539" s="95"/>
    </row>
    <row r="540" spans="2:14" ht="17.399999999999999" x14ac:dyDescent="0.45">
      <c r="B540" s="35"/>
      <c r="C540" s="19"/>
      <c r="D540" s="24"/>
      <c r="E540" s="36"/>
      <c r="F540" s="36"/>
      <c r="G540" s="36"/>
    </row>
    <row r="541" spans="2:14" ht="17.399999999999999" x14ac:dyDescent="0.45">
      <c r="B541" s="35"/>
      <c r="C541" s="19"/>
      <c r="D541" s="24"/>
      <c r="E541" s="36"/>
      <c r="F541" s="36"/>
      <c r="G541" s="36"/>
    </row>
    <row r="542" spans="2:14" ht="18" thickBot="1" x14ac:dyDescent="0.5">
      <c r="B542" s="35"/>
      <c r="C542" s="41"/>
      <c r="D542" s="42"/>
      <c r="E542" s="37"/>
      <c r="F542" s="37"/>
      <c r="G542" s="37"/>
    </row>
    <row r="543" spans="2:14" ht="21.6" thickBot="1" x14ac:dyDescent="0.55000000000000004">
      <c r="B543" s="8">
        <f>+E517-F517</f>
        <v>0</v>
      </c>
      <c r="C543" s="87" t="str">
        <f>IF(E517&lt;=F517,"YA NO TIENE FERIADOS","PUEDE SOLICITAR DIAS FERIADOS")</f>
        <v>YA NO TIENE FERIADOS</v>
      </c>
      <c r="D543" s="88"/>
      <c r="E543" s="88"/>
      <c r="F543" s="88"/>
      <c r="G543" s="89"/>
    </row>
    <row r="544" spans="2:14" ht="19.2" thickBot="1" x14ac:dyDescent="0.5">
      <c r="C544" s="90" t="str">
        <f>IF(F517&gt;E517,"EXISTE UN ERROR","OK")</f>
        <v>OK</v>
      </c>
      <c r="D544" s="91"/>
      <c r="E544" s="91"/>
      <c r="F544" s="91"/>
      <c r="G544" s="92"/>
    </row>
    <row r="546" spans="2:14" ht="19.2" thickBot="1" x14ac:dyDescent="0.5">
      <c r="B546" s="16" t="s">
        <v>59</v>
      </c>
      <c r="I546" s="16" t="s">
        <v>59</v>
      </c>
    </row>
    <row r="547" spans="2:14" ht="18.600000000000001" thickBot="1" x14ac:dyDescent="0.4">
      <c r="B547" s="5" t="s">
        <v>0</v>
      </c>
      <c r="C547" s="5" t="s">
        <v>1</v>
      </c>
      <c r="D547" s="5" t="s">
        <v>98</v>
      </c>
      <c r="E547" s="5" t="s">
        <v>12</v>
      </c>
      <c r="F547" s="6" t="s">
        <v>2</v>
      </c>
      <c r="G547" s="6" t="s">
        <v>7</v>
      </c>
      <c r="I547" s="2" t="s">
        <v>3</v>
      </c>
      <c r="J547" s="3" t="s">
        <v>4</v>
      </c>
      <c r="K547" s="3" t="s">
        <v>5</v>
      </c>
      <c r="L547" s="3" t="s">
        <v>6</v>
      </c>
      <c r="M547" s="3" t="s">
        <v>7</v>
      </c>
      <c r="N547" s="4" t="s">
        <v>8</v>
      </c>
    </row>
    <row r="548" spans="2:14" ht="17.399999999999999" x14ac:dyDescent="0.45">
      <c r="B548" s="9">
        <v>15</v>
      </c>
      <c r="C548" s="9">
        <v>15</v>
      </c>
      <c r="D548" s="9">
        <v>35</v>
      </c>
      <c r="E548" s="11">
        <f>+B548+C548+D548</f>
        <v>65</v>
      </c>
      <c r="F548" s="11">
        <f>SUM(B549:B573)+SUM(D549:D573)</f>
        <v>62</v>
      </c>
      <c r="G548" s="19"/>
      <c r="I548" s="21">
        <v>0.5</v>
      </c>
      <c r="J548" s="22" t="s">
        <v>9</v>
      </c>
      <c r="K548" s="31">
        <v>45845</v>
      </c>
      <c r="L548" s="31">
        <v>45845</v>
      </c>
      <c r="M548" s="70" t="s">
        <v>161</v>
      </c>
      <c r="N548" s="32"/>
    </row>
    <row r="549" spans="2:14" ht="17.399999999999999" x14ac:dyDescent="0.45">
      <c r="B549" s="35"/>
      <c r="C549" s="19"/>
      <c r="D549" s="80">
        <v>4</v>
      </c>
      <c r="E549" s="27">
        <v>45912</v>
      </c>
      <c r="F549" s="27">
        <v>45917</v>
      </c>
      <c r="G549" s="69" t="s">
        <v>191</v>
      </c>
      <c r="I549" s="26">
        <v>0.5</v>
      </c>
      <c r="J549" s="22" t="s">
        <v>9</v>
      </c>
      <c r="K549" s="33">
        <v>45847</v>
      </c>
      <c r="L549" s="33">
        <v>45847</v>
      </c>
      <c r="M549" s="70" t="s">
        <v>161</v>
      </c>
      <c r="N549" s="34"/>
    </row>
    <row r="550" spans="2:14" ht="17.399999999999999" x14ac:dyDescent="0.45">
      <c r="B550" s="35">
        <v>15</v>
      </c>
      <c r="C550" s="19"/>
      <c r="D550" s="24"/>
      <c r="E550" s="27">
        <v>45972</v>
      </c>
      <c r="F550" s="27">
        <v>45992</v>
      </c>
      <c r="G550" s="69" t="s">
        <v>215</v>
      </c>
      <c r="I550" s="26">
        <v>0.5</v>
      </c>
      <c r="J550" s="22" t="s">
        <v>9</v>
      </c>
      <c r="K550" s="33">
        <v>45856</v>
      </c>
      <c r="L550" s="33">
        <v>45856</v>
      </c>
      <c r="M550" s="70" t="s">
        <v>164</v>
      </c>
      <c r="N550" s="34"/>
    </row>
    <row r="551" spans="2:14" ht="17.399999999999999" x14ac:dyDescent="0.45">
      <c r="B551" s="35"/>
      <c r="C551" s="19"/>
      <c r="D551" s="80">
        <v>28</v>
      </c>
      <c r="E551" s="27">
        <v>45993</v>
      </c>
      <c r="F551" s="27">
        <v>46031</v>
      </c>
      <c r="G551" s="69" t="s">
        <v>219</v>
      </c>
      <c r="I551" s="26">
        <v>1</v>
      </c>
      <c r="J551" s="22"/>
      <c r="K551" s="33">
        <v>45887</v>
      </c>
      <c r="L551" s="33">
        <v>45887</v>
      </c>
      <c r="M551" s="69" t="s">
        <v>178</v>
      </c>
      <c r="N551" s="34"/>
    </row>
    <row r="552" spans="2:14" ht="17.399999999999999" x14ac:dyDescent="0.45">
      <c r="B552" s="35"/>
      <c r="C552" s="19"/>
      <c r="D552" s="24"/>
      <c r="E552" s="24"/>
      <c r="F552" s="24"/>
      <c r="G552" s="24"/>
      <c r="I552" s="26">
        <v>0.5</v>
      </c>
      <c r="J552" s="22" t="s">
        <v>10</v>
      </c>
      <c r="K552" s="33">
        <v>45903</v>
      </c>
      <c r="L552" s="33">
        <v>45903</v>
      </c>
      <c r="M552" s="70" t="s">
        <v>190</v>
      </c>
      <c r="N552" s="34"/>
    </row>
    <row r="553" spans="2:14" ht="17.399999999999999" x14ac:dyDescent="0.45">
      <c r="B553" s="35"/>
      <c r="C553" s="19"/>
      <c r="D553" s="24"/>
      <c r="E553" s="24"/>
      <c r="F553" s="24"/>
      <c r="G553" s="24"/>
      <c r="I553" s="26">
        <v>0.5</v>
      </c>
      <c r="J553" s="22" t="s">
        <v>9</v>
      </c>
      <c r="K553" s="33">
        <v>45925</v>
      </c>
      <c r="L553" s="33">
        <v>45925</v>
      </c>
      <c r="M553" s="70" t="s">
        <v>204</v>
      </c>
      <c r="N553" s="34"/>
    </row>
    <row r="554" spans="2:14" ht="17.399999999999999" x14ac:dyDescent="0.45">
      <c r="B554" s="35"/>
      <c r="C554" s="19"/>
      <c r="D554" s="24"/>
      <c r="E554" s="24"/>
      <c r="F554" s="24"/>
      <c r="G554" s="24"/>
      <c r="I554" s="26">
        <v>1</v>
      </c>
      <c r="J554" s="22"/>
      <c r="K554" s="33">
        <v>45932</v>
      </c>
      <c r="L554" s="33">
        <v>45932</v>
      </c>
      <c r="M554" s="70" t="s">
        <v>217</v>
      </c>
      <c r="N554" s="34"/>
    </row>
    <row r="555" spans="2:14" ht="17.399999999999999" x14ac:dyDescent="0.45">
      <c r="B555" s="35"/>
      <c r="C555" s="19"/>
      <c r="D555" s="24"/>
      <c r="E555" s="24"/>
      <c r="F555" s="24"/>
      <c r="G555" s="24"/>
      <c r="I555" s="26">
        <v>1</v>
      </c>
      <c r="J555" s="22"/>
      <c r="K555" s="33">
        <v>45971</v>
      </c>
      <c r="L555" s="33">
        <v>45971</v>
      </c>
      <c r="M555" s="70" t="s">
        <v>223</v>
      </c>
      <c r="N555" s="34"/>
    </row>
    <row r="556" spans="2:14" ht="17.399999999999999" x14ac:dyDescent="0.45">
      <c r="B556" s="35"/>
      <c r="C556" s="19"/>
      <c r="D556" s="24"/>
      <c r="E556" s="24"/>
      <c r="F556" s="24"/>
      <c r="G556" s="24"/>
      <c r="I556" s="26">
        <v>0.5</v>
      </c>
      <c r="J556" s="22" t="s">
        <v>10</v>
      </c>
      <c r="K556" s="33">
        <v>45946</v>
      </c>
      <c r="L556" s="33">
        <v>45946</v>
      </c>
      <c r="M556" s="70" t="s">
        <v>223</v>
      </c>
      <c r="N556" s="34"/>
    </row>
    <row r="557" spans="2:14" ht="17.399999999999999" x14ac:dyDescent="0.45">
      <c r="B557" s="35"/>
      <c r="C557" s="19"/>
      <c r="D557" s="24"/>
      <c r="E557" s="24"/>
      <c r="F557" s="24"/>
      <c r="G557" s="24"/>
      <c r="I557" s="26"/>
      <c r="J557" s="22"/>
      <c r="K557" s="34"/>
      <c r="L557" s="34"/>
      <c r="M557" s="34"/>
      <c r="N557" s="34"/>
    </row>
    <row r="558" spans="2:14" ht="17.399999999999999" x14ac:dyDescent="0.45">
      <c r="B558" s="35"/>
      <c r="C558" s="19"/>
      <c r="D558" s="24"/>
      <c r="E558" s="24"/>
      <c r="F558" s="24"/>
      <c r="G558" s="24"/>
      <c r="I558" s="26"/>
      <c r="J558" s="22"/>
      <c r="K558" s="34"/>
      <c r="L558" s="34"/>
      <c r="M558" s="34"/>
      <c r="N558" s="34"/>
    </row>
    <row r="559" spans="2:14" ht="18" thickBot="1" x14ac:dyDescent="0.5">
      <c r="B559" s="35"/>
      <c r="C559" s="19"/>
      <c r="D559" s="24"/>
      <c r="E559" s="24"/>
      <c r="F559" s="24"/>
      <c r="G559" s="24"/>
      <c r="I559" s="28"/>
      <c r="J559" s="22"/>
      <c r="K559" s="37"/>
      <c r="L559" s="37"/>
      <c r="M559" s="37"/>
      <c r="N559" s="37"/>
    </row>
    <row r="560" spans="2:14" ht="21.6" thickBot="1" x14ac:dyDescent="0.55000000000000004">
      <c r="B560" s="35"/>
      <c r="C560" s="19"/>
      <c r="D560" s="24"/>
      <c r="E560" s="36"/>
      <c r="F560" s="36"/>
      <c r="G560" s="36"/>
      <c r="I560" s="15">
        <f>SUM(I548:I559)</f>
        <v>6</v>
      </c>
      <c r="J560" s="93" t="str">
        <f>IF(I560&gt;=6,"YA NO PUEDE SOLICITAR DIAS ADMINISTRATIVOS","PUEDE SOLICITAR DIAS ADMINISTRATIVOS")</f>
        <v>YA NO PUEDE SOLICITAR DIAS ADMINISTRATIVOS</v>
      </c>
      <c r="K560" s="94"/>
      <c r="L560" s="94"/>
      <c r="M560" s="94"/>
      <c r="N560" s="95"/>
    </row>
    <row r="561" spans="2:14" ht="21.6" thickBot="1" x14ac:dyDescent="0.55000000000000004">
      <c r="B561" s="35"/>
      <c r="C561" s="19"/>
      <c r="D561" s="24"/>
      <c r="E561" s="36"/>
      <c r="F561" s="36"/>
      <c r="G561" s="36"/>
      <c r="I561" s="17">
        <f>6-I560</f>
        <v>0</v>
      </c>
      <c r="J561" s="93" t="str">
        <f>IF(I560&gt;6,"EXISTE UN ERROR","OK")</f>
        <v>OK</v>
      </c>
      <c r="K561" s="94"/>
      <c r="L561" s="94"/>
      <c r="M561" s="94"/>
      <c r="N561" s="95"/>
    </row>
    <row r="562" spans="2:14" ht="18" thickBot="1" x14ac:dyDescent="0.5">
      <c r="B562" s="35"/>
      <c r="C562" s="19"/>
      <c r="D562" s="24"/>
      <c r="E562" s="36"/>
      <c r="F562" s="36"/>
      <c r="G562" s="36"/>
      <c r="I562" s="1"/>
    </row>
    <row r="563" spans="2:14" ht="19.8" thickBot="1" x14ac:dyDescent="0.5">
      <c r="B563" s="35"/>
      <c r="C563" s="19"/>
      <c r="D563" s="24"/>
      <c r="E563" s="36"/>
      <c r="F563" s="36"/>
      <c r="G563" s="36"/>
      <c r="I563" s="12" t="s">
        <v>3</v>
      </c>
      <c r="J563" s="13"/>
      <c r="K563" s="13" t="s">
        <v>5</v>
      </c>
      <c r="L563" s="13" t="s">
        <v>6</v>
      </c>
      <c r="M563" s="13" t="s">
        <v>7</v>
      </c>
      <c r="N563" s="14" t="s">
        <v>8</v>
      </c>
    </row>
    <row r="564" spans="2:14" ht="17.399999999999999" x14ac:dyDescent="0.45">
      <c r="B564" s="35"/>
      <c r="C564" s="19"/>
      <c r="D564" s="24"/>
      <c r="E564" s="36"/>
      <c r="F564" s="36"/>
      <c r="G564" s="36"/>
      <c r="I564" s="21">
        <v>5</v>
      </c>
      <c r="J564" s="30"/>
      <c r="K564" s="31">
        <v>45964</v>
      </c>
      <c r="L564" s="31">
        <v>45968</v>
      </c>
      <c r="M564" s="32"/>
      <c r="N564" s="32"/>
    </row>
    <row r="565" spans="2:14" ht="17.399999999999999" x14ac:dyDescent="0.45">
      <c r="B565" s="35"/>
      <c r="C565" s="19"/>
      <c r="D565" s="24"/>
      <c r="E565" s="36"/>
      <c r="F565" s="36"/>
      <c r="G565" s="36"/>
      <c r="I565" s="26"/>
      <c r="J565" s="30"/>
      <c r="K565" s="34"/>
      <c r="L565" s="34"/>
      <c r="M565" s="34"/>
      <c r="N565" s="34"/>
    </row>
    <row r="566" spans="2:14" ht="17.399999999999999" x14ac:dyDescent="0.45">
      <c r="B566" s="35"/>
      <c r="C566" s="19"/>
      <c r="D566" s="24"/>
      <c r="E566" s="36"/>
      <c r="F566" s="36"/>
      <c r="G566" s="36"/>
      <c r="I566" s="26"/>
      <c r="J566" s="30"/>
      <c r="K566" s="34"/>
      <c r="L566" s="34"/>
      <c r="M566" s="34"/>
      <c r="N566" s="34"/>
    </row>
    <row r="567" spans="2:14" ht="17.399999999999999" x14ac:dyDescent="0.45">
      <c r="B567" s="35"/>
      <c r="C567" s="19"/>
      <c r="D567" s="24"/>
      <c r="E567" s="36"/>
      <c r="F567" s="36"/>
      <c r="G567" s="36"/>
      <c r="I567" s="26"/>
      <c r="J567" s="30"/>
      <c r="K567" s="34"/>
      <c r="L567" s="34"/>
      <c r="M567" s="34"/>
      <c r="N567" s="34"/>
    </row>
    <row r="568" spans="2:14" ht="18" thickBot="1" x14ac:dyDescent="0.5">
      <c r="B568" s="35"/>
      <c r="C568" s="19"/>
      <c r="D568" s="24"/>
      <c r="E568" s="36"/>
      <c r="F568" s="36"/>
      <c r="G568" s="36"/>
      <c r="I568" s="26"/>
      <c r="J568" s="30"/>
      <c r="K568" s="34"/>
      <c r="L568" s="34"/>
      <c r="M568" s="34"/>
      <c r="N568" s="34"/>
    </row>
    <row r="569" spans="2:14" ht="21.6" thickBot="1" x14ac:dyDescent="0.55000000000000004">
      <c r="B569" s="35"/>
      <c r="C569" s="19"/>
      <c r="D569" s="24"/>
      <c r="E569" s="36"/>
      <c r="F569" s="36"/>
      <c r="G569" s="36"/>
      <c r="I569" s="15">
        <f>SUM(I564:I568)</f>
        <v>5</v>
      </c>
      <c r="J569" s="93" t="str">
        <f>IF(I569&gt;=5,"YA NO PUEDE SOLICITAR DIAS CAPACITACION","PUEDE SOLICITAR DIAS CAPACITACION")</f>
        <v>YA NO PUEDE SOLICITAR DIAS CAPACITACION</v>
      </c>
      <c r="K569" s="94"/>
      <c r="L569" s="94"/>
      <c r="M569" s="94"/>
      <c r="N569" s="95"/>
    </row>
    <row r="570" spans="2:14" ht="21.6" thickBot="1" x14ac:dyDescent="0.55000000000000004">
      <c r="B570" s="35"/>
      <c r="C570" s="19"/>
      <c r="D570" s="24"/>
      <c r="E570" s="36"/>
      <c r="F570" s="36"/>
      <c r="G570" s="36"/>
      <c r="I570" s="17">
        <f>5-I569</f>
        <v>0</v>
      </c>
      <c r="J570" s="93" t="str">
        <f>IF(I569&gt;5,"EXISTE UN ERROR","OK")</f>
        <v>OK</v>
      </c>
      <c r="K570" s="94"/>
      <c r="L570" s="94"/>
      <c r="M570" s="94"/>
      <c r="N570" s="95"/>
    </row>
    <row r="571" spans="2:14" ht="17.399999999999999" x14ac:dyDescent="0.45">
      <c r="B571" s="35"/>
      <c r="C571" s="19"/>
      <c r="D571" s="24"/>
      <c r="E571" s="36"/>
      <c r="F571" s="36"/>
      <c r="G571" s="36"/>
    </row>
    <row r="572" spans="2:14" ht="17.399999999999999" x14ac:dyDescent="0.45">
      <c r="B572" s="35"/>
      <c r="C572" s="19"/>
      <c r="D572" s="24"/>
      <c r="E572" s="36"/>
      <c r="F572" s="36"/>
      <c r="G572" s="36"/>
    </row>
    <row r="573" spans="2:14" ht="18" thickBot="1" x14ac:dyDescent="0.5">
      <c r="B573" s="86">
        <v>15</v>
      </c>
      <c r="C573" s="66"/>
      <c r="D573" s="67"/>
      <c r="E573" s="37"/>
      <c r="F573" s="37"/>
      <c r="G573" s="37"/>
    </row>
    <row r="574" spans="2:14" ht="21.6" thickBot="1" x14ac:dyDescent="0.55000000000000004">
      <c r="B574" s="8">
        <f>+E548-F548</f>
        <v>3</v>
      </c>
      <c r="C574" s="87" t="str">
        <f>IF(E548&lt;=F548,"YA NO TIENE FERIADOS","PUEDE SOLICITAR DIAS FERIADOS")</f>
        <v>PUEDE SOLICITAR DIAS FERIADOS</v>
      </c>
      <c r="D574" s="88"/>
      <c r="E574" s="88"/>
      <c r="F574" s="88"/>
      <c r="G574" s="89"/>
    </row>
    <row r="575" spans="2:14" ht="19.2" thickBot="1" x14ac:dyDescent="0.5">
      <c r="C575" s="90" t="str">
        <f>IF(F548&gt;E548,"EXISTE UN ERROR","OK")</f>
        <v>OK</v>
      </c>
      <c r="D575" s="91"/>
      <c r="E575" s="91"/>
      <c r="F575" s="91"/>
      <c r="G575" s="92"/>
    </row>
    <row r="577" spans="2:14" ht="19.2" thickBot="1" x14ac:dyDescent="0.5">
      <c r="B577" s="16" t="s">
        <v>96</v>
      </c>
      <c r="I577" s="16" t="str">
        <f>+B577</f>
        <v>REYES POZO FRANCISCO</v>
      </c>
    </row>
    <row r="578" spans="2:14" ht="18.600000000000001" thickBot="1" x14ac:dyDescent="0.4">
      <c r="B578" s="5" t="s">
        <v>0</v>
      </c>
      <c r="C578" s="5" t="s">
        <v>1</v>
      </c>
      <c r="D578" s="5" t="s">
        <v>98</v>
      </c>
      <c r="E578" s="5" t="s">
        <v>12</v>
      </c>
      <c r="F578" s="6" t="s">
        <v>2</v>
      </c>
      <c r="G578" s="6" t="s">
        <v>7</v>
      </c>
      <c r="I578" s="2" t="s">
        <v>3</v>
      </c>
      <c r="J578" s="3" t="s">
        <v>4</v>
      </c>
      <c r="K578" s="3" t="s">
        <v>5</v>
      </c>
      <c r="L578" s="3" t="s">
        <v>6</v>
      </c>
      <c r="M578" s="3" t="s">
        <v>7</v>
      </c>
      <c r="N578" s="4" t="s">
        <v>8</v>
      </c>
    </row>
    <row r="579" spans="2:14" ht="17.399999999999999" x14ac:dyDescent="0.45">
      <c r="B579" s="9">
        <v>15</v>
      </c>
      <c r="C579" s="9">
        <v>0</v>
      </c>
      <c r="D579" s="9">
        <v>0</v>
      </c>
      <c r="E579" s="11">
        <f>+B579+C579+D579</f>
        <v>15</v>
      </c>
      <c r="F579" s="11">
        <f>SUM(B580:B604)+SUM(D580:D604)</f>
        <v>15</v>
      </c>
      <c r="G579" s="19"/>
      <c r="I579" s="21">
        <v>1</v>
      </c>
      <c r="J579" s="22"/>
      <c r="K579" s="31">
        <v>45744</v>
      </c>
      <c r="L579" s="31">
        <v>45744</v>
      </c>
      <c r="M579" s="73" t="s">
        <v>121</v>
      </c>
      <c r="N579" s="32"/>
    </row>
    <row r="580" spans="2:14" ht="17.399999999999999" x14ac:dyDescent="0.45">
      <c r="B580" s="35">
        <v>15</v>
      </c>
      <c r="C580" s="19"/>
      <c r="D580" s="24"/>
      <c r="E580" s="27">
        <v>46001</v>
      </c>
      <c r="F580" s="27">
        <v>46022</v>
      </c>
      <c r="G580" s="24"/>
      <c r="I580" s="26">
        <v>1</v>
      </c>
      <c r="J580" s="22"/>
      <c r="K580" s="33">
        <v>45728</v>
      </c>
      <c r="L580" s="33">
        <v>45728</v>
      </c>
      <c r="M580" s="69" t="s">
        <v>122</v>
      </c>
      <c r="N580" s="34"/>
    </row>
    <row r="581" spans="2:14" ht="17.399999999999999" x14ac:dyDescent="0.45">
      <c r="B581" s="35"/>
      <c r="C581" s="19"/>
      <c r="D581" s="24"/>
      <c r="E581" s="24"/>
      <c r="F581" s="24"/>
      <c r="G581" s="24"/>
      <c r="I581" s="26">
        <v>1</v>
      </c>
      <c r="J581" s="22"/>
      <c r="K581" s="33">
        <v>45779</v>
      </c>
      <c r="L581" s="33">
        <v>45779</v>
      </c>
      <c r="M581" s="70" t="s">
        <v>135</v>
      </c>
      <c r="N581" s="34"/>
    </row>
    <row r="582" spans="2:14" ht="17.399999999999999" x14ac:dyDescent="0.45">
      <c r="B582" s="35"/>
      <c r="C582" s="19"/>
      <c r="D582" s="24"/>
      <c r="E582" s="24"/>
      <c r="F582" s="24"/>
      <c r="G582" s="24"/>
      <c r="I582" s="26">
        <v>2</v>
      </c>
      <c r="J582" s="22"/>
      <c r="K582" s="33">
        <v>45915</v>
      </c>
      <c r="L582" s="33">
        <v>45916</v>
      </c>
      <c r="M582" s="70" t="s">
        <v>204</v>
      </c>
      <c r="N582" s="34"/>
    </row>
    <row r="583" spans="2:14" ht="17.399999999999999" x14ac:dyDescent="0.45">
      <c r="B583" s="35"/>
      <c r="C583" s="19"/>
      <c r="D583" s="24"/>
      <c r="E583" s="24"/>
      <c r="F583" s="24"/>
      <c r="G583" s="24"/>
      <c r="I583" s="26">
        <v>1</v>
      </c>
      <c r="J583" s="22"/>
      <c r="K583" s="33">
        <v>45926</v>
      </c>
      <c r="L583" s="33">
        <v>45926</v>
      </c>
      <c r="M583" s="70" t="s">
        <v>204</v>
      </c>
      <c r="N583" s="34"/>
    </row>
    <row r="584" spans="2:14" ht="17.399999999999999" x14ac:dyDescent="0.45">
      <c r="B584" s="35"/>
      <c r="C584" s="19"/>
      <c r="D584" s="24"/>
      <c r="E584" s="24"/>
      <c r="F584" s="24"/>
      <c r="G584" s="24"/>
      <c r="I584" s="26"/>
      <c r="J584" s="22"/>
      <c r="K584" s="34"/>
      <c r="L584" s="34"/>
      <c r="M584" s="34"/>
      <c r="N584" s="34"/>
    </row>
    <row r="585" spans="2:14" ht="17.399999999999999" x14ac:dyDescent="0.45">
      <c r="B585" s="35"/>
      <c r="C585" s="19"/>
      <c r="D585" s="24"/>
      <c r="E585" s="24"/>
      <c r="F585" s="24"/>
      <c r="G585" s="24"/>
      <c r="I585" s="26"/>
      <c r="J585" s="22"/>
      <c r="K585" s="34"/>
      <c r="L585" s="34"/>
      <c r="M585" s="34"/>
      <c r="N585" s="34"/>
    </row>
    <row r="586" spans="2:14" ht="17.399999999999999" x14ac:dyDescent="0.45">
      <c r="B586" s="35"/>
      <c r="C586" s="19"/>
      <c r="D586" s="24"/>
      <c r="E586" s="24"/>
      <c r="F586" s="24"/>
      <c r="G586" s="24"/>
      <c r="I586" s="26"/>
      <c r="J586" s="22"/>
      <c r="K586" s="34"/>
      <c r="L586" s="34"/>
      <c r="M586" s="34"/>
      <c r="N586" s="34"/>
    </row>
    <row r="587" spans="2:14" ht="17.399999999999999" x14ac:dyDescent="0.45">
      <c r="B587" s="35"/>
      <c r="C587" s="19"/>
      <c r="D587" s="24"/>
      <c r="E587" s="24"/>
      <c r="F587" s="24"/>
      <c r="G587" s="24"/>
      <c r="I587" s="26"/>
      <c r="J587" s="22"/>
      <c r="K587" s="34"/>
      <c r="L587" s="34"/>
      <c r="M587" s="34"/>
      <c r="N587" s="34"/>
    </row>
    <row r="588" spans="2:14" ht="17.399999999999999" x14ac:dyDescent="0.45">
      <c r="B588" s="35"/>
      <c r="C588" s="19"/>
      <c r="D588" s="24"/>
      <c r="E588" s="24"/>
      <c r="F588" s="24"/>
      <c r="G588" s="24"/>
      <c r="I588" s="26"/>
      <c r="J588" s="22"/>
      <c r="K588" s="34"/>
      <c r="L588" s="34"/>
      <c r="M588" s="34"/>
      <c r="N588" s="34"/>
    </row>
    <row r="589" spans="2:14" ht="17.399999999999999" x14ac:dyDescent="0.45">
      <c r="B589" s="35"/>
      <c r="C589" s="19"/>
      <c r="D589" s="24"/>
      <c r="E589" s="24"/>
      <c r="F589" s="24"/>
      <c r="G589" s="24"/>
      <c r="I589" s="26"/>
      <c r="J589" s="22"/>
      <c r="K589" s="34"/>
      <c r="L589" s="34"/>
      <c r="M589" s="34"/>
      <c r="N589" s="34"/>
    </row>
    <row r="590" spans="2:14" ht="18" thickBot="1" x14ac:dyDescent="0.5">
      <c r="B590" s="35"/>
      <c r="C590" s="19"/>
      <c r="D590" s="24"/>
      <c r="E590" s="24"/>
      <c r="F590" s="24"/>
      <c r="G590" s="24"/>
      <c r="I590" s="28"/>
      <c r="J590" s="22"/>
      <c r="K590" s="38"/>
      <c r="L590" s="38"/>
      <c r="M590" s="38"/>
      <c r="N590" s="38"/>
    </row>
    <row r="591" spans="2:14" ht="21.6" thickBot="1" x14ac:dyDescent="0.55000000000000004">
      <c r="B591" s="35"/>
      <c r="C591" s="19"/>
      <c r="D591" s="24"/>
      <c r="E591" s="36"/>
      <c r="F591" s="36"/>
      <c r="G591" s="36"/>
      <c r="I591" s="15">
        <f>SUM(I579:I590)</f>
        <v>6</v>
      </c>
      <c r="J591" s="93" t="str">
        <f>IF(I591&gt;=6,"YA NO PUEDE SOLICITAR DIAS ADMINISTRATIVOS","PUEDE SOLICITAR DIAS ADMINISTRATIVOS")</f>
        <v>YA NO PUEDE SOLICITAR DIAS ADMINISTRATIVOS</v>
      </c>
      <c r="K591" s="94"/>
      <c r="L591" s="94"/>
      <c r="M591" s="94"/>
      <c r="N591" s="95"/>
    </row>
    <row r="592" spans="2:14" ht="21.6" thickBot="1" x14ac:dyDescent="0.55000000000000004">
      <c r="B592" s="35"/>
      <c r="C592" s="19"/>
      <c r="D592" s="24"/>
      <c r="E592" s="36"/>
      <c r="F592" s="36"/>
      <c r="G592" s="36"/>
      <c r="I592" s="17">
        <f>6-I591</f>
        <v>0</v>
      </c>
      <c r="J592" s="93" t="str">
        <f>IF(I591&gt;6,"EXISTE UN ERROR","OK")</f>
        <v>OK</v>
      </c>
      <c r="K592" s="94"/>
      <c r="L592" s="94"/>
      <c r="M592" s="94"/>
      <c r="N592" s="95"/>
    </row>
    <row r="593" spans="2:14" ht="18" thickBot="1" x14ac:dyDescent="0.5">
      <c r="B593" s="35"/>
      <c r="C593" s="19"/>
      <c r="D593" s="24"/>
      <c r="E593" s="36"/>
      <c r="F593" s="36"/>
      <c r="G593" s="36"/>
      <c r="I593" s="1"/>
    </row>
    <row r="594" spans="2:14" ht="19.8" thickBot="1" x14ac:dyDescent="0.5">
      <c r="B594" s="35"/>
      <c r="C594" s="19"/>
      <c r="D594" s="24"/>
      <c r="E594" s="36"/>
      <c r="F594" s="36"/>
      <c r="G594" s="36"/>
      <c r="I594" s="12" t="s">
        <v>3</v>
      </c>
      <c r="J594" s="13"/>
      <c r="K594" s="13" t="s">
        <v>5</v>
      </c>
      <c r="L594" s="13" t="s">
        <v>6</v>
      </c>
      <c r="M594" s="13" t="s">
        <v>7</v>
      </c>
      <c r="N594" s="14" t="s">
        <v>8</v>
      </c>
    </row>
    <row r="595" spans="2:14" ht="17.399999999999999" x14ac:dyDescent="0.45">
      <c r="B595" s="35"/>
      <c r="C595" s="19"/>
      <c r="D595" s="24"/>
      <c r="E595" s="36"/>
      <c r="F595" s="36"/>
      <c r="G595" s="36"/>
      <c r="I595" s="21">
        <v>2</v>
      </c>
      <c r="J595" s="30"/>
      <c r="K595" s="31">
        <v>45747</v>
      </c>
      <c r="L595" s="31">
        <v>45748</v>
      </c>
      <c r="M595" s="32"/>
      <c r="N595" s="32"/>
    </row>
    <row r="596" spans="2:14" ht="17.399999999999999" x14ac:dyDescent="0.45">
      <c r="B596" s="35"/>
      <c r="C596" s="19"/>
      <c r="D596" s="24"/>
      <c r="E596" s="36"/>
      <c r="F596" s="36"/>
      <c r="G596" s="36"/>
      <c r="I596" s="26">
        <v>3</v>
      </c>
      <c r="J596" s="30"/>
      <c r="K596" s="33">
        <v>45749</v>
      </c>
      <c r="L596" s="33">
        <v>45751</v>
      </c>
      <c r="M596" s="34"/>
      <c r="N596" s="34"/>
    </row>
    <row r="597" spans="2:14" ht="17.399999999999999" x14ac:dyDescent="0.45">
      <c r="B597" s="35"/>
      <c r="C597" s="19"/>
      <c r="D597" s="24"/>
      <c r="E597" s="36"/>
      <c r="F597" s="36"/>
      <c r="G597" s="36"/>
      <c r="I597" s="26"/>
      <c r="J597" s="30"/>
      <c r="K597" s="34"/>
      <c r="L597" s="34"/>
      <c r="M597" s="34"/>
      <c r="N597" s="34"/>
    </row>
    <row r="598" spans="2:14" ht="17.399999999999999" x14ac:dyDescent="0.45">
      <c r="B598" s="35"/>
      <c r="C598" s="19"/>
      <c r="D598" s="24"/>
      <c r="E598" s="36"/>
      <c r="F598" s="36"/>
      <c r="G598" s="36"/>
      <c r="I598" s="26"/>
      <c r="J598" s="30"/>
      <c r="K598" s="34"/>
      <c r="L598" s="34"/>
      <c r="M598" s="34"/>
      <c r="N598" s="34"/>
    </row>
    <row r="599" spans="2:14" ht="18" thickBot="1" x14ac:dyDescent="0.5">
      <c r="B599" s="35"/>
      <c r="C599" s="19"/>
      <c r="D599" s="24"/>
      <c r="E599" s="36"/>
      <c r="F599" s="36"/>
      <c r="G599" s="36"/>
      <c r="I599" s="26"/>
      <c r="J599" s="30"/>
      <c r="K599" s="34"/>
      <c r="L599" s="34"/>
      <c r="M599" s="34"/>
      <c r="N599" s="34"/>
    </row>
    <row r="600" spans="2:14" ht="21.6" thickBot="1" x14ac:dyDescent="0.55000000000000004">
      <c r="B600" s="35"/>
      <c r="C600" s="19"/>
      <c r="D600" s="24"/>
      <c r="E600" s="36"/>
      <c r="F600" s="36"/>
      <c r="G600" s="36"/>
      <c r="I600" s="15">
        <f>SUM(I595:I599)</f>
        <v>5</v>
      </c>
      <c r="J600" s="93" t="str">
        <f>IF(I600&gt;=5,"YA NO PUEDE SOLICITAR DIAS CAPACITACION","PUEDE SOLICITAR DIAS CAPACITACION")</f>
        <v>YA NO PUEDE SOLICITAR DIAS CAPACITACION</v>
      </c>
      <c r="K600" s="94"/>
      <c r="L600" s="94"/>
      <c r="M600" s="94"/>
      <c r="N600" s="95"/>
    </row>
    <row r="601" spans="2:14" ht="21.6" thickBot="1" x14ac:dyDescent="0.55000000000000004">
      <c r="B601" s="35"/>
      <c r="C601" s="19"/>
      <c r="D601" s="24"/>
      <c r="E601" s="36"/>
      <c r="F601" s="36"/>
      <c r="G601" s="36"/>
      <c r="I601" s="17">
        <f>5-I600</f>
        <v>0</v>
      </c>
      <c r="J601" s="93" t="str">
        <f>IF(I600&gt;5,"EXISTE UN ERROR","OK")</f>
        <v>OK</v>
      </c>
      <c r="K601" s="94"/>
      <c r="L601" s="94"/>
      <c r="M601" s="94"/>
      <c r="N601" s="95"/>
    </row>
    <row r="602" spans="2:14" ht="17.399999999999999" x14ac:dyDescent="0.45">
      <c r="B602" s="35"/>
      <c r="C602" s="19"/>
      <c r="D602" s="24"/>
      <c r="E602" s="36"/>
      <c r="F602" s="36"/>
      <c r="G602" s="36"/>
    </row>
    <row r="603" spans="2:14" ht="17.399999999999999" x14ac:dyDescent="0.45">
      <c r="B603" s="35"/>
      <c r="C603" s="19"/>
      <c r="D603" s="24"/>
      <c r="E603" s="36"/>
      <c r="F603" s="36"/>
      <c r="G603" s="36"/>
    </row>
    <row r="604" spans="2:14" ht="18" thickBot="1" x14ac:dyDescent="0.5">
      <c r="B604" s="35"/>
      <c r="C604" s="19"/>
      <c r="D604" s="29"/>
      <c r="E604" s="37"/>
      <c r="F604" s="37"/>
      <c r="G604" s="37"/>
    </row>
    <row r="605" spans="2:14" ht="21.6" thickBot="1" x14ac:dyDescent="0.55000000000000004">
      <c r="B605" s="8">
        <f>+E579-F579</f>
        <v>0</v>
      </c>
      <c r="C605" s="87" t="str">
        <f>IF(E579&lt;=F579,"YA NO TIENE FERIADOS","PUEDE SOLICITAR DIAS FERIADOS")</f>
        <v>YA NO TIENE FERIADOS</v>
      </c>
      <c r="D605" s="88"/>
      <c r="E605" s="88"/>
      <c r="F605" s="88"/>
      <c r="G605" s="89"/>
    </row>
    <row r="606" spans="2:14" ht="19.2" thickBot="1" x14ac:dyDescent="0.5">
      <c r="C606" s="90" t="str">
        <f>IF(F579&gt;E579,"EXISTE UN ERROR","OK")</f>
        <v>OK</v>
      </c>
      <c r="D606" s="91"/>
      <c r="E606" s="91"/>
      <c r="F606" s="91"/>
      <c r="G606" s="92"/>
    </row>
    <row r="614" spans="2:14" ht="19.2" thickBot="1" x14ac:dyDescent="0.5">
      <c r="B614" s="16" t="s">
        <v>88</v>
      </c>
      <c r="I614" s="16" t="s">
        <v>88</v>
      </c>
    </row>
    <row r="615" spans="2:14" ht="18.600000000000001" thickBot="1" x14ac:dyDescent="0.4">
      <c r="B615" s="5" t="s">
        <v>0</v>
      </c>
      <c r="C615" s="5" t="s">
        <v>1</v>
      </c>
      <c r="D615" s="5" t="s">
        <v>98</v>
      </c>
      <c r="E615" s="5" t="s">
        <v>12</v>
      </c>
      <c r="F615" s="6" t="s">
        <v>2</v>
      </c>
      <c r="G615" s="6" t="s">
        <v>7</v>
      </c>
      <c r="I615" s="2" t="s">
        <v>3</v>
      </c>
      <c r="J615" s="3" t="s">
        <v>4</v>
      </c>
      <c r="K615" s="3" t="s">
        <v>5</v>
      </c>
      <c r="L615" s="3" t="s">
        <v>6</v>
      </c>
      <c r="M615" s="3" t="s">
        <v>7</v>
      </c>
      <c r="N615" s="4" t="s">
        <v>8</v>
      </c>
    </row>
    <row r="616" spans="2:14" ht="17.399999999999999" x14ac:dyDescent="0.45">
      <c r="B616" s="9">
        <v>15</v>
      </c>
      <c r="C616" s="10">
        <v>15</v>
      </c>
      <c r="D616" s="9">
        <v>10</v>
      </c>
      <c r="E616" s="11">
        <f>+B616+C616+D616</f>
        <v>40</v>
      </c>
      <c r="F616" s="11">
        <f>SUM(B617:B641)+SUM(D617:D641)</f>
        <v>30</v>
      </c>
      <c r="G616" s="19"/>
      <c r="I616" s="21">
        <v>3</v>
      </c>
      <c r="J616" s="22"/>
      <c r="K616" s="23">
        <v>45964</v>
      </c>
      <c r="L616" s="23">
        <v>45966</v>
      </c>
      <c r="M616" s="69" t="s">
        <v>225</v>
      </c>
      <c r="N616" s="25"/>
    </row>
    <row r="617" spans="2:14" ht="17.399999999999999" x14ac:dyDescent="0.45">
      <c r="B617" s="35">
        <v>22</v>
      </c>
      <c r="C617" s="19"/>
      <c r="D617" s="24"/>
      <c r="E617" s="27">
        <v>45967</v>
      </c>
      <c r="F617" s="27">
        <v>45996</v>
      </c>
      <c r="G617" s="69" t="s">
        <v>226</v>
      </c>
      <c r="I617" s="26">
        <v>2</v>
      </c>
      <c r="J617" s="22"/>
      <c r="K617" s="27">
        <v>46020</v>
      </c>
      <c r="L617" s="27">
        <v>46021</v>
      </c>
      <c r="M617" s="24"/>
      <c r="N617" s="24"/>
    </row>
    <row r="618" spans="2:14" ht="17.399999999999999" x14ac:dyDescent="0.45">
      <c r="B618" s="35"/>
      <c r="C618" s="19"/>
      <c r="D618" s="24"/>
      <c r="E618" s="27"/>
      <c r="F618" s="27"/>
      <c r="G618" s="24"/>
      <c r="I618" s="26">
        <v>0.5</v>
      </c>
      <c r="J618" s="22" t="s">
        <v>9</v>
      </c>
      <c r="K618" s="27">
        <v>46015</v>
      </c>
      <c r="L618" s="27">
        <v>46015</v>
      </c>
      <c r="M618" s="24"/>
      <c r="N618" s="24"/>
    </row>
    <row r="619" spans="2:14" ht="17.399999999999999" x14ac:dyDescent="0.45">
      <c r="B619" s="35"/>
      <c r="C619" s="19"/>
      <c r="D619" s="24"/>
      <c r="E619" s="24"/>
      <c r="F619" s="24"/>
      <c r="G619" s="24"/>
      <c r="I619" s="26">
        <v>0.5</v>
      </c>
      <c r="J619" s="22" t="s">
        <v>9</v>
      </c>
      <c r="K619" s="27">
        <v>46022</v>
      </c>
      <c r="L619" s="27">
        <v>46022</v>
      </c>
      <c r="M619" s="24"/>
      <c r="N619" s="24"/>
    </row>
    <row r="620" spans="2:14" ht="17.399999999999999" x14ac:dyDescent="0.45">
      <c r="B620" s="35"/>
      <c r="C620" s="19"/>
      <c r="D620" s="24"/>
      <c r="E620" s="24"/>
      <c r="F620" s="24"/>
      <c r="G620" s="24"/>
      <c r="I620" s="26"/>
      <c r="J620" s="22"/>
      <c r="K620" s="27"/>
      <c r="L620" s="27"/>
      <c r="M620" s="24"/>
      <c r="N620" s="24"/>
    </row>
    <row r="621" spans="2:14" ht="17.399999999999999" x14ac:dyDescent="0.45">
      <c r="B621" s="35"/>
      <c r="C621" s="19"/>
      <c r="D621" s="24"/>
      <c r="E621" s="24"/>
      <c r="F621" s="24"/>
      <c r="G621" s="24"/>
      <c r="I621" s="26"/>
      <c r="J621" s="22"/>
      <c r="K621" s="27"/>
      <c r="L621" s="27"/>
      <c r="M621" s="24"/>
      <c r="N621" s="24"/>
    </row>
    <row r="622" spans="2:14" ht="17.399999999999999" x14ac:dyDescent="0.45">
      <c r="B622" s="35"/>
      <c r="C622" s="19"/>
      <c r="D622" s="24"/>
      <c r="E622" s="24"/>
      <c r="F622" s="24"/>
      <c r="G622" s="24"/>
      <c r="I622" s="26"/>
      <c r="J622" s="22"/>
      <c r="K622" s="27"/>
      <c r="L622" s="27"/>
      <c r="M622" s="24"/>
      <c r="N622" s="24"/>
    </row>
    <row r="623" spans="2:14" ht="17.399999999999999" x14ac:dyDescent="0.45">
      <c r="B623" s="35"/>
      <c r="C623" s="19"/>
      <c r="D623" s="24"/>
      <c r="E623" s="24"/>
      <c r="F623" s="24"/>
      <c r="G623" s="24"/>
      <c r="I623" s="26"/>
      <c r="J623" s="22"/>
      <c r="K623" s="24"/>
      <c r="L623" s="24"/>
      <c r="M623" s="24"/>
      <c r="N623" s="24"/>
    </row>
    <row r="624" spans="2:14" ht="17.399999999999999" x14ac:dyDescent="0.45">
      <c r="B624" s="35"/>
      <c r="C624" s="19"/>
      <c r="D624" s="24"/>
      <c r="E624" s="24"/>
      <c r="F624" s="24"/>
      <c r="G624" s="24"/>
      <c r="I624" s="26"/>
      <c r="J624" s="22"/>
      <c r="K624" s="24"/>
      <c r="L624" s="24"/>
      <c r="M624" s="24"/>
      <c r="N624" s="24"/>
    </row>
    <row r="625" spans="2:14" ht="17.399999999999999" x14ac:dyDescent="0.45">
      <c r="B625" s="35"/>
      <c r="C625" s="19"/>
      <c r="D625" s="24"/>
      <c r="E625" s="24"/>
      <c r="F625" s="24"/>
      <c r="G625" s="24"/>
      <c r="I625" s="26"/>
      <c r="J625" s="22"/>
      <c r="K625" s="24"/>
      <c r="L625" s="24"/>
      <c r="M625" s="24"/>
      <c r="N625" s="24"/>
    </row>
    <row r="626" spans="2:14" ht="17.399999999999999" x14ac:dyDescent="0.45">
      <c r="B626" s="35"/>
      <c r="C626" s="19"/>
      <c r="D626" s="24"/>
      <c r="E626" s="24"/>
      <c r="F626" s="24"/>
      <c r="G626" s="24"/>
      <c r="I626" s="26"/>
      <c r="J626" s="22"/>
      <c r="K626" s="24"/>
      <c r="L626" s="24"/>
      <c r="M626" s="24"/>
      <c r="N626" s="24"/>
    </row>
    <row r="627" spans="2:14" ht="18" thickBot="1" x14ac:dyDescent="0.5">
      <c r="B627" s="35"/>
      <c r="C627" s="19"/>
      <c r="D627" s="24"/>
      <c r="E627" s="24"/>
      <c r="F627" s="24"/>
      <c r="G627" s="24"/>
      <c r="I627" s="28"/>
      <c r="J627" s="22"/>
      <c r="K627" s="29"/>
      <c r="L627" s="29"/>
      <c r="M627" s="29"/>
      <c r="N627" s="29"/>
    </row>
    <row r="628" spans="2:14" ht="21.6" thickBot="1" x14ac:dyDescent="0.55000000000000004">
      <c r="B628" s="35"/>
      <c r="C628" s="19"/>
      <c r="D628" s="24"/>
      <c r="E628" s="36"/>
      <c r="F628" s="36"/>
      <c r="G628" s="36"/>
      <c r="I628" s="15">
        <f>SUM(I616:I627)</f>
        <v>6</v>
      </c>
      <c r="J628" s="93" t="str">
        <f>IF(I628&gt;=6,"YA NO PUEDE SOLICITAR DIAS ADMINISTRATIVOS","PUEDE SOLICITAR DIAS ADMINISTRATIVOS")</f>
        <v>YA NO PUEDE SOLICITAR DIAS ADMINISTRATIVOS</v>
      </c>
      <c r="K628" s="94"/>
      <c r="L628" s="94"/>
      <c r="M628" s="94"/>
      <c r="N628" s="95"/>
    </row>
    <row r="629" spans="2:14" ht="21.6" thickBot="1" x14ac:dyDescent="0.55000000000000004">
      <c r="B629" s="35"/>
      <c r="C629" s="19"/>
      <c r="D629" s="24"/>
      <c r="E629" s="36"/>
      <c r="F629" s="36"/>
      <c r="G629" s="36"/>
      <c r="I629" s="17">
        <f>6-I628</f>
        <v>0</v>
      </c>
      <c r="J629" s="93" t="str">
        <f>IF(I628&gt;6,"EXISTE UN ERROR","OK")</f>
        <v>OK</v>
      </c>
      <c r="K629" s="94"/>
      <c r="L629" s="94"/>
      <c r="M629" s="94"/>
      <c r="N629" s="95"/>
    </row>
    <row r="630" spans="2:14" ht="18" thickBot="1" x14ac:dyDescent="0.5">
      <c r="B630" s="35"/>
      <c r="C630" s="19"/>
      <c r="D630" s="24"/>
      <c r="E630" s="36"/>
      <c r="F630" s="36"/>
      <c r="G630" s="36"/>
      <c r="I630" s="1"/>
    </row>
    <row r="631" spans="2:14" ht="19.8" thickBot="1" x14ac:dyDescent="0.5">
      <c r="B631" s="35"/>
      <c r="C631" s="19"/>
      <c r="D631" s="24"/>
      <c r="E631" s="36"/>
      <c r="F631" s="36"/>
      <c r="G631" s="36"/>
      <c r="I631" s="12" t="s">
        <v>3</v>
      </c>
      <c r="J631" s="13"/>
      <c r="K631" s="13" t="s">
        <v>5</v>
      </c>
      <c r="L631" s="13" t="s">
        <v>6</v>
      </c>
      <c r="M631" s="13" t="s">
        <v>7</v>
      </c>
      <c r="N631" s="14" t="s">
        <v>8</v>
      </c>
    </row>
    <row r="632" spans="2:14" ht="17.399999999999999" x14ac:dyDescent="0.45">
      <c r="B632" s="35"/>
      <c r="C632" s="19"/>
      <c r="D632" s="24"/>
      <c r="E632" s="36"/>
      <c r="F632" s="36"/>
      <c r="G632" s="36"/>
      <c r="I632" s="21">
        <v>5</v>
      </c>
      <c r="J632" s="30"/>
      <c r="K632" s="31">
        <v>45954</v>
      </c>
      <c r="L632" s="31">
        <v>45960</v>
      </c>
      <c r="M632" s="32"/>
      <c r="N632" s="32"/>
    </row>
    <row r="633" spans="2:14" ht="17.399999999999999" x14ac:dyDescent="0.45">
      <c r="B633" s="35"/>
      <c r="C633" s="19"/>
      <c r="D633" s="24"/>
      <c r="E633" s="36"/>
      <c r="F633" s="36"/>
      <c r="G633" s="36"/>
      <c r="I633" s="26"/>
      <c r="J633" s="30"/>
      <c r="K633" s="33"/>
      <c r="L633" s="33"/>
      <c r="M633" s="34"/>
      <c r="N633" s="34"/>
    </row>
    <row r="634" spans="2:14" ht="17.399999999999999" x14ac:dyDescent="0.45">
      <c r="B634" s="35"/>
      <c r="C634" s="19"/>
      <c r="D634" s="24"/>
      <c r="E634" s="36"/>
      <c r="F634" s="36"/>
      <c r="G634" s="36"/>
      <c r="I634" s="26"/>
      <c r="J634" s="30"/>
      <c r="K634" s="33"/>
      <c r="L634" s="33"/>
      <c r="M634" s="34"/>
      <c r="N634" s="34"/>
    </row>
    <row r="635" spans="2:14" ht="17.399999999999999" x14ac:dyDescent="0.45">
      <c r="B635" s="35"/>
      <c r="C635" s="19"/>
      <c r="D635" s="24"/>
      <c r="E635" s="36"/>
      <c r="F635" s="36"/>
      <c r="G635" s="36"/>
      <c r="I635" s="26"/>
      <c r="J635" s="30"/>
      <c r="K635" s="34"/>
      <c r="L635" s="34"/>
      <c r="M635" s="34"/>
      <c r="N635" s="34"/>
    </row>
    <row r="636" spans="2:14" ht="18" thickBot="1" x14ac:dyDescent="0.5">
      <c r="B636" s="35"/>
      <c r="C636" s="19"/>
      <c r="D636" s="24"/>
      <c r="E636" s="36"/>
      <c r="F636" s="36"/>
      <c r="G636" s="36"/>
      <c r="I636" s="26"/>
      <c r="J636" s="30"/>
      <c r="K636" s="34"/>
      <c r="L636" s="34"/>
      <c r="M636" s="34"/>
      <c r="N636" s="34"/>
    </row>
    <row r="637" spans="2:14" ht="21.6" thickBot="1" x14ac:dyDescent="0.55000000000000004">
      <c r="B637" s="35"/>
      <c r="C637" s="19"/>
      <c r="D637" s="24"/>
      <c r="E637" s="36"/>
      <c r="F637" s="36"/>
      <c r="G637" s="36"/>
      <c r="I637" s="15">
        <f>SUM(I632:I636)</f>
        <v>5</v>
      </c>
      <c r="J637" s="93" t="str">
        <f>IF(I637&gt;=5,"YA NO PUEDE SOLICITAR DIAS CAPACITACION","PUEDE SOLICITAR DIAS CAPACITACION")</f>
        <v>YA NO PUEDE SOLICITAR DIAS CAPACITACION</v>
      </c>
      <c r="K637" s="94"/>
      <c r="L637" s="94"/>
      <c r="M637" s="94"/>
      <c r="N637" s="95"/>
    </row>
    <row r="638" spans="2:14" ht="21.6" thickBot="1" x14ac:dyDescent="0.55000000000000004">
      <c r="B638" s="35"/>
      <c r="C638" s="19"/>
      <c r="D638" s="24"/>
      <c r="E638" s="36"/>
      <c r="F638" s="36"/>
      <c r="G638" s="36"/>
      <c r="I638" s="17">
        <f>5-I637</f>
        <v>0</v>
      </c>
      <c r="J638" s="93" t="str">
        <f>IF(I637&gt;5,"EXISTE UN ERROR","OK")</f>
        <v>OK</v>
      </c>
      <c r="K638" s="94"/>
      <c r="L638" s="94"/>
      <c r="M638" s="94"/>
      <c r="N638" s="95"/>
    </row>
    <row r="639" spans="2:14" ht="17.399999999999999" x14ac:dyDescent="0.45">
      <c r="B639" s="35"/>
      <c r="C639" s="19"/>
      <c r="D639" s="24"/>
      <c r="E639" s="36"/>
      <c r="F639" s="36"/>
      <c r="G639" s="36"/>
    </row>
    <row r="640" spans="2:14" ht="17.399999999999999" x14ac:dyDescent="0.45">
      <c r="B640" s="35"/>
      <c r="C640" s="19"/>
      <c r="D640" s="24"/>
      <c r="E640" s="36"/>
      <c r="F640" s="36"/>
      <c r="G640" s="36"/>
    </row>
    <row r="641" spans="2:14" ht="18" thickBot="1" x14ac:dyDescent="0.5">
      <c r="B641" s="86">
        <v>8</v>
      </c>
      <c r="C641" s="41"/>
      <c r="D641" s="42"/>
      <c r="E641" s="37"/>
      <c r="F641" s="37"/>
      <c r="G641" s="37"/>
    </row>
    <row r="642" spans="2:14" ht="21.6" thickBot="1" x14ac:dyDescent="0.55000000000000004">
      <c r="B642" s="8">
        <f>+E616-F616</f>
        <v>10</v>
      </c>
      <c r="C642" s="87" t="str">
        <f>IF(E616&lt;=F616,"YA NO TIENE FERIADOS","PUEDE SOLICITAR DIAS FERIADOS")</f>
        <v>PUEDE SOLICITAR DIAS FERIADOS</v>
      </c>
      <c r="D642" s="88"/>
      <c r="E642" s="88"/>
      <c r="F642" s="88"/>
      <c r="G642" s="89"/>
    </row>
    <row r="643" spans="2:14" ht="19.2" thickBot="1" x14ac:dyDescent="0.5">
      <c r="C643" s="90" t="str">
        <f>IF(F616&gt;E616,"EXISTE UN ERROR","OK")</f>
        <v>OK</v>
      </c>
      <c r="D643" s="91"/>
      <c r="E643" s="91"/>
      <c r="F643" s="91"/>
      <c r="G643" s="92"/>
    </row>
    <row r="645" spans="2:14" ht="19.2" thickBot="1" x14ac:dyDescent="0.5">
      <c r="B645" s="16" t="s">
        <v>100</v>
      </c>
      <c r="I645" s="16" t="str">
        <f>+B645</f>
        <v>ROCO MORALES JUAN BAUTISTA</v>
      </c>
    </row>
    <row r="646" spans="2:14" ht="18.600000000000001" thickBot="1" x14ac:dyDescent="0.4">
      <c r="B646" s="5" t="s">
        <v>0</v>
      </c>
      <c r="C646" s="5" t="s">
        <v>1</v>
      </c>
      <c r="D646" s="5" t="s">
        <v>98</v>
      </c>
      <c r="E646" s="5" t="s">
        <v>12</v>
      </c>
      <c r="F646" s="6" t="s">
        <v>2</v>
      </c>
      <c r="G646" s="6" t="s">
        <v>7</v>
      </c>
      <c r="I646" s="2" t="s">
        <v>3</v>
      </c>
      <c r="J646" s="3" t="s">
        <v>4</v>
      </c>
      <c r="K646" s="3" t="s">
        <v>5</v>
      </c>
      <c r="L646" s="3" t="s">
        <v>6</v>
      </c>
      <c r="M646" s="3" t="s">
        <v>7</v>
      </c>
      <c r="N646" s="4" t="s">
        <v>8</v>
      </c>
    </row>
    <row r="647" spans="2:14" ht="17.399999999999999" x14ac:dyDescent="0.45">
      <c r="B647" s="9">
        <v>0</v>
      </c>
      <c r="C647" s="10">
        <v>0</v>
      </c>
      <c r="D647" s="9">
        <v>0</v>
      </c>
      <c r="E647" s="11">
        <f>+B647+C647+D647</f>
        <v>0</v>
      </c>
      <c r="F647" s="11">
        <f>SUM(B648:B672)+SUM(D648:D672)</f>
        <v>0</v>
      </c>
      <c r="G647" s="19"/>
      <c r="I647" s="21">
        <v>1</v>
      </c>
      <c r="J647" s="22"/>
      <c r="K647" s="23">
        <v>45685</v>
      </c>
      <c r="L647" s="23">
        <v>45685</v>
      </c>
      <c r="M647" s="69" t="s">
        <v>112</v>
      </c>
      <c r="N647" s="25"/>
    </row>
    <row r="648" spans="2:14" ht="17.399999999999999" x14ac:dyDescent="0.45">
      <c r="B648" s="35"/>
      <c r="C648" s="19"/>
      <c r="D648" s="24"/>
      <c r="E648" s="27"/>
      <c r="F648" s="27"/>
      <c r="G648" s="24"/>
      <c r="I648" s="26">
        <v>2</v>
      </c>
      <c r="J648" s="22"/>
      <c r="K648" s="27">
        <v>45693</v>
      </c>
      <c r="L648" s="27">
        <v>45694</v>
      </c>
      <c r="M648" s="71" t="s">
        <v>117</v>
      </c>
      <c r="N648" s="24"/>
    </row>
    <row r="649" spans="2:14" ht="17.399999999999999" x14ac:dyDescent="0.45">
      <c r="B649" s="35"/>
      <c r="C649" s="19"/>
      <c r="D649" s="24"/>
      <c r="E649" s="27"/>
      <c r="F649" s="27"/>
      <c r="G649" s="24"/>
      <c r="I649" s="26">
        <v>0.5</v>
      </c>
      <c r="J649" s="22" t="s">
        <v>9</v>
      </c>
      <c r="K649" s="27">
        <v>45695</v>
      </c>
      <c r="L649" s="27">
        <v>45695</v>
      </c>
      <c r="M649" s="71" t="s">
        <v>117</v>
      </c>
      <c r="N649" s="24"/>
    </row>
    <row r="650" spans="2:14" ht="17.399999999999999" x14ac:dyDescent="0.45">
      <c r="B650" s="35"/>
      <c r="C650" s="19"/>
      <c r="D650" s="24"/>
      <c r="E650" s="24"/>
      <c r="F650" s="24"/>
      <c r="G650" s="24"/>
      <c r="I650" s="26">
        <v>1</v>
      </c>
      <c r="J650" s="22"/>
      <c r="K650" s="27">
        <v>45730</v>
      </c>
      <c r="L650" s="27">
        <v>45730</v>
      </c>
      <c r="M650" s="70" t="s">
        <v>123</v>
      </c>
      <c r="N650" s="24"/>
    </row>
    <row r="651" spans="2:14" ht="17.399999999999999" x14ac:dyDescent="0.45">
      <c r="B651" s="35"/>
      <c r="C651" s="19"/>
      <c r="D651" s="24"/>
      <c r="E651" s="24"/>
      <c r="F651" s="24"/>
      <c r="G651" s="24"/>
      <c r="I651" s="26">
        <v>0.5</v>
      </c>
      <c r="J651" s="22" t="s">
        <v>10</v>
      </c>
      <c r="K651" s="27">
        <v>45757</v>
      </c>
      <c r="L651" s="27">
        <v>45757</v>
      </c>
      <c r="M651" s="69" t="s">
        <v>129</v>
      </c>
      <c r="N651" s="24"/>
    </row>
    <row r="652" spans="2:14" ht="17.399999999999999" x14ac:dyDescent="0.45">
      <c r="B652" s="35"/>
      <c r="C652" s="19"/>
      <c r="D652" s="24"/>
      <c r="E652" s="24"/>
      <c r="F652" s="24"/>
      <c r="G652" s="24"/>
      <c r="I652" s="26">
        <v>1</v>
      </c>
      <c r="J652" s="22"/>
      <c r="K652" s="27">
        <v>45758</v>
      </c>
      <c r="L652" s="27">
        <v>45758</v>
      </c>
      <c r="M652" s="69" t="s">
        <v>129</v>
      </c>
      <c r="N652" s="24"/>
    </row>
    <row r="653" spans="2:14" ht="17.399999999999999" x14ac:dyDescent="0.45">
      <c r="B653" s="35"/>
      <c r="C653" s="19"/>
      <c r="D653" s="24"/>
      <c r="E653" s="24"/>
      <c r="F653" s="24"/>
      <c r="G653" s="24"/>
      <c r="I653" s="26"/>
      <c r="J653" s="22"/>
      <c r="K653" s="27"/>
      <c r="L653" s="27"/>
      <c r="M653" s="24"/>
      <c r="N653" s="24"/>
    </row>
    <row r="654" spans="2:14" ht="17.399999999999999" x14ac:dyDescent="0.45">
      <c r="B654" s="35"/>
      <c r="C654" s="19"/>
      <c r="D654" s="24"/>
      <c r="E654" s="24"/>
      <c r="F654" s="24"/>
      <c r="G654" s="24"/>
      <c r="I654" s="26"/>
      <c r="J654" s="22"/>
      <c r="K654" s="24"/>
      <c r="L654" s="24"/>
      <c r="M654" s="24"/>
      <c r="N654" s="24"/>
    </row>
    <row r="655" spans="2:14" ht="17.399999999999999" x14ac:dyDescent="0.45">
      <c r="B655" s="35"/>
      <c r="C655" s="19"/>
      <c r="D655" s="24"/>
      <c r="E655" s="24"/>
      <c r="F655" s="24"/>
      <c r="G655" s="24"/>
      <c r="I655" s="26"/>
      <c r="J655" s="22"/>
      <c r="K655" s="24"/>
      <c r="L655" s="24"/>
      <c r="M655" s="24"/>
      <c r="N655" s="24"/>
    </row>
    <row r="656" spans="2:14" ht="17.399999999999999" x14ac:dyDescent="0.45">
      <c r="B656" s="35"/>
      <c r="C656" s="19"/>
      <c r="D656" s="24"/>
      <c r="E656" s="24"/>
      <c r="F656" s="24"/>
      <c r="G656" s="24"/>
      <c r="I656" s="26"/>
      <c r="J656" s="22"/>
      <c r="K656" s="24"/>
      <c r="L656" s="24"/>
      <c r="M656" s="24"/>
      <c r="N656" s="24"/>
    </row>
    <row r="657" spans="2:14" ht="17.399999999999999" x14ac:dyDescent="0.45">
      <c r="B657" s="35"/>
      <c r="C657" s="19"/>
      <c r="D657" s="24"/>
      <c r="E657" s="24"/>
      <c r="F657" s="24"/>
      <c r="G657" s="24"/>
      <c r="I657" s="26"/>
      <c r="J657" s="22"/>
      <c r="K657" s="24"/>
      <c r="L657" s="24"/>
      <c r="M657" s="24"/>
      <c r="N657" s="24"/>
    </row>
    <row r="658" spans="2:14" ht="18" thickBot="1" x14ac:dyDescent="0.5">
      <c r="B658" s="35"/>
      <c r="C658" s="19"/>
      <c r="D658" s="24"/>
      <c r="E658" s="24"/>
      <c r="F658" s="24"/>
      <c r="G658" s="24"/>
      <c r="I658" s="28"/>
      <c r="J658" s="22"/>
      <c r="K658" s="29"/>
      <c r="L658" s="29"/>
      <c r="M658" s="29"/>
      <c r="N658" s="29"/>
    </row>
    <row r="659" spans="2:14" ht="21.6" thickBot="1" x14ac:dyDescent="0.55000000000000004">
      <c r="B659" s="35"/>
      <c r="C659" s="19"/>
      <c r="D659" s="24"/>
      <c r="E659" s="36"/>
      <c r="F659" s="36"/>
      <c r="G659" s="36"/>
      <c r="I659" s="15">
        <f>SUM(I647:I658)</f>
        <v>6</v>
      </c>
      <c r="J659" s="93" t="str">
        <f>IF(I659&gt;=6,"YA NO PUEDE SOLICITAR DIAS ADMINISTRATIVOS","PUEDE SOLICITAR DIAS ADMINISTRATIVOS")</f>
        <v>YA NO PUEDE SOLICITAR DIAS ADMINISTRATIVOS</v>
      </c>
      <c r="K659" s="94"/>
      <c r="L659" s="94"/>
      <c r="M659" s="94"/>
      <c r="N659" s="95"/>
    </row>
    <row r="660" spans="2:14" ht="21.6" thickBot="1" x14ac:dyDescent="0.55000000000000004">
      <c r="B660" s="35"/>
      <c r="C660" s="19"/>
      <c r="D660" s="24"/>
      <c r="E660" s="36"/>
      <c r="F660" s="36"/>
      <c r="G660" s="36"/>
      <c r="I660" s="17">
        <f>6-I659</f>
        <v>0</v>
      </c>
      <c r="J660" s="93" t="str">
        <f>IF(I659&gt;6,"EXISTE UN ERROR","OK")</f>
        <v>OK</v>
      </c>
      <c r="K660" s="94"/>
      <c r="L660" s="94"/>
      <c r="M660" s="94"/>
      <c r="N660" s="95"/>
    </row>
    <row r="661" spans="2:14" ht="18" thickBot="1" x14ac:dyDescent="0.5">
      <c r="B661" s="35"/>
      <c r="C661" s="19"/>
      <c r="D661" s="24"/>
      <c r="E661" s="36"/>
      <c r="F661" s="36"/>
      <c r="G661" s="36"/>
      <c r="I661" s="1"/>
    </row>
    <row r="662" spans="2:14" ht="19.8" thickBot="1" x14ac:dyDescent="0.5">
      <c r="B662" s="35"/>
      <c r="C662" s="19"/>
      <c r="D662" s="24"/>
      <c r="E662" s="36"/>
      <c r="F662" s="36"/>
      <c r="G662" s="36"/>
      <c r="I662" s="12" t="s">
        <v>3</v>
      </c>
      <c r="J662" s="13"/>
      <c r="K662" s="13" t="s">
        <v>5</v>
      </c>
      <c r="L662" s="13" t="s">
        <v>6</v>
      </c>
      <c r="M662" s="13" t="s">
        <v>7</v>
      </c>
      <c r="N662" s="14" t="s">
        <v>8</v>
      </c>
    </row>
    <row r="663" spans="2:14" ht="17.399999999999999" x14ac:dyDescent="0.45">
      <c r="B663" s="35"/>
      <c r="C663" s="19"/>
      <c r="D663" s="24"/>
      <c r="E663" s="36"/>
      <c r="F663" s="36"/>
      <c r="G663" s="36"/>
      <c r="I663" s="21">
        <v>1</v>
      </c>
      <c r="J663" s="30"/>
      <c r="K663" s="31">
        <v>45797</v>
      </c>
      <c r="L663" s="31">
        <v>45797</v>
      </c>
      <c r="M663" s="32"/>
      <c r="N663" s="32"/>
    </row>
    <row r="664" spans="2:14" ht="17.399999999999999" x14ac:dyDescent="0.45">
      <c r="B664" s="35"/>
      <c r="C664" s="19"/>
      <c r="D664" s="24"/>
      <c r="E664" s="36"/>
      <c r="F664" s="36"/>
      <c r="G664" s="36"/>
      <c r="I664" s="26"/>
      <c r="J664" s="30"/>
      <c r="K664" s="33"/>
      <c r="L664" s="33"/>
      <c r="M664" s="34"/>
      <c r="N664" s="34"/>
    </row>
    <row r="665" spans="2:14" ht="17.399999999999999" x14ac:dyDescent="0.45">
      <c r="B665" s="35"/>
      <c r="C665" s="19"/>
      <c r="D665" s="24"/>
      <c r="E665" s="36"/>
      <c r="F665" s="36"/>
      <c r="G665" s="36"/>
      <c r="I665" s="26"/>
      <c r="J665" s="30"/>
      <c r="K665" s="33"/>
      <c r="L665" s="33"/>
      <c r="M665" s="34"/>
      <c r="N665" s="34"/>
    </row>
    <row r="666" spans="2:14" ht="17.399999999999999" x14ac:dyDescent="0.45">
      <c r="B666" s="35"/>
      <c r="C666" s="19"/>
      <c r="D666" s="24"/>
      <c r="E666" s="36"/>
      <c r="F666" s="36"/>
      <c r="G666" s="36"/>
      <c r="I666" s="26"/>
      <c r="J666" s="30"/>
      <c r="K666" s="34"/>
      <c r="L666" s="34"/>
      <c r="M666" s="34"/>
      <c r="N666" s="34"/>
    </row>
    <row r="667" spans="2:14" ht="18" thickBot="1" x14ac:dyDescent="0.5">
      <c r="B667" s="35"/>
      <c r="C667" s="19"/>
      <c r="D667" s="24"/>
      <c r="E667" s="36"/>
      <c r="F667" s="36"/>
      <c r="G667" s="36"/>
      <c r="I667" s="26"/>
      <c r="J667" s="30"/>
      <c r="K667" s="34"/>
      <c r="L667" s="34"/>
      <c r="M667" s="34"/>
      <c r="N667" s="34"/>
    </row>
    <row r="668" spans="2:14" ht="21.6" thickBot="1" x14ac:dyDescent="0.55000000000000004">
      <c r="B668" s="35"/>
      <c r="C668" s="19"/>
      <c r="D668" s="24"/>
      <c r="E668" s="36"/>
      <c r="F668" s="36"/>
      <c r="G668" s="36"/>
      <c r="I668" s="15">
        <f>SUM(I663:I667)</f>
        <v>1</v>
      </c>
      <c r="J668" s="93" t="str">
        <f>IF(I668&gt;=5,"YA NO PUEDE SOLICITAR DIAS CAPACITACION","PUEDE SOLICITAR DIAS CAPACITACION")</f>
        <v>PUEDE SOLICITAR DIAS CAPACITACION</v>
      </c>
      <c r="K668" s="94"/>
      <c r="L668" s="94"/>
      <c r="M668" s="94"/>
      <c r="N668" s="95"/>
    </row>
    <row r="669" spans="2:14" ht="21.6" thickBot="1" x14ac:dyDescent="0.55000000000000004">
      <c r="B669" s="35"/>
      <c r="C669" s="19"/>
      <c r="D669" s="24"/>
      <c r="E669" s="36"/>
      <c r="F669" s="36"/>
      <c r="G669" s="36"/>
      <c r="I669" s="17">
        <f>5-I668</f>
        <v>4</v>
      </c>
      <c r="J669" s="93" t="str">
        <f>IF(I668&gt;5,"EXISTE UN ERROR","OK")</f>
        <v>OK</v>
      </c>
      <c r="K669" s="94"/>
      <c r="L669" s="94"/>
      <c r="M669" s="94"/>
      <c r="N669" s="95"/>
    </row>
    <row r="670" spans="2:14" ht="17.399999999999999" x14ac:dyDescent="0.45">
      <c r="B670" s="35"/>
      <c r="C670" s="19"/>
      <c r="D670" s="24"/>
      <c r="E670" s="36"/>
      <c r="F670" s="36"/>
      <c r="G670" s="36"/>
    </row>
    <row r="671" spans="2:14" ht="17.399999999999999" x14ac:dyDescent="0.45">
      <c r="B671" s="35"/>
      <c r="C671" s="19"/>
      <c r="D671" s="24"/>
      <c r="E671" s="36"/>
      <c r="F671" s="36"/>
      <c r="G671" s="36"/>
    </row>
    <row r="672" spans="2:14" ht="18" thickBot="1" x14ac:dyDescent="0.5">
      <c r="B672" s="35"/>
      <c r="C672" s="41"/>
      <c r="D672" s="42"/>
      <c r="E672" s="37"/>
      <c r="F672" s="37"/>
      <c r="G672" s="37"/>
    </row>
    <row r="673" spans="2:14" ht="21.6" thickBot="1" x14ac:dyDescent="0.55000000000000004">
      <c r="B673" s="8">
        <f>+E647-F647</f>
        <v>0</v>
      </c>
      <c r="C673" s="87" t="str">
        <f>IF(E647&lt;=F647,"YA NO TIENE FERIADOS","PUEDE SOLICITAR DIAS FERIADOS")</f>
        <v>YA NO TIENE FERIADOS</v>
      </c>
      <c r="D673" s="88"/>
      <c r="E673" s="88"/>
      <c r="F673" s="88"/>
      <c r="G673" s="89"/>
    </row>
    <row r="674" spans="2:14" ht="19.2" thickBot="1" x14ac:dyDescent="0.5">
      <c r="C674" s="90" t="str">
        <f>IF(F647&gt;E647,"EXISTE UN ERROR","OK")</f>
        <v>OK</v>
      </c>
      <c r="D674" s="91"/>
      <c r="E674" s="91"/>
      <c r="F674" s="91"/>
      <c r="G674" s="92"/>
    </row>
    <row r="677" spans="2:14" ht="19.2" thickBot="1" x14ac:dyDescent="0.5">
      <c r="B677" s="16" t="s">
        <v>125</v>
      </c>
      <c r="I677" s="16" t="str">
        <f>+B677</f>
        <v xml:space="preserve">ROJAS DEL PINO JAVIERA </v>
      </c>
    </row>
    <row r="678" spans="2:14" ht="18.600000000000001" thickBot="1" x14ac:dyDescent="0.4">
      <c r="B678" s="5" t="s">
        <v>0</v>
      </c>
      <c r="C678" s="5" t="s">
        <v>1</v>
      </c>
      <c r="D678" s="5" t="s">
        <v>98</v>
      </c>
      <c r="E678" s="5" t="s">
        <v>12</v>
      </c>
      <c r="F678" s="6" t="s">
        <v>2</v>
      </c>
      <c r="G678" s="6" t="s">
        <v>7</v>
      </c>
      <c r="I678" s="2" t="s">
        <v>3</v>
      </c>
      <c r="J678" s="3" t="s">
        <v>4</v>
      </c>
      <c r="K678" s="3" t="s">
        <v>5</v>
      </c>
      <c r="L678" s="3" t="s">
        <v>6</v>
      </c>
      <c r="M678" s="3" t="s">
        <v>7</v>
      </c>
      <c r="N678" s="4" t="s">
        <v>8</v>
      </c>
    </row>
    <row r="679" spans="2:14" ht="17.399999999999999" x14ac:dyDescent="0.45">
      <c r="B679" s="9">
        <v>15</v>
      </c>
      <c r="C679" s="9">
        <v>7</v>
      </c>
      <c r="D679" s="9">
        <v>0</v>
      </c>
      <c r="E679" s="11">
        <f>+B679+C679+D679</f>
        <v>22</v>
      </c>
      <c r="F679" s="11">
        <f>SUM(B680:B704)+SUM(D680:D704)</f>
        <v>12</v>
      </c>
      <c r="G679" s="19"/>
      <c r="I679" s="21">
        <v>0.5</v>
      </c>
      <c r="J679" s="22" t="s">
        <v>10</v>
      </c>
      <c r="K679" s="23">
        <v>45764</v>
      </c>
      <c r="L679" s="23">
        <v>45764</v>
      </c>
      <c r="M679" s="69" t="s">
        <v>134</v>
      </c>
      <c r="N679" s="25"/>
    </row>
    <row r="680" spans="2:14" ht="17.399999999999999" x14ac:dyDescent="0.45">
      <c r="B680" s="35">
        <v>5</v>
      </c>
      <c r="C680" s="19"/>
      <c r="D680" s="19"/>
      <c r="E680" s="79"/>
      <c r="F680" s="79"/>
      <c r="G680" s="24"/>
      <c r="I680" s="26">
        <v>0.5</v>
      </c>
      <c r="J680" s="22" t="s">
        <v>10</v>
      </c>
      <c r="K680" s="27">
        <v>45831</v>
      </c>
      <c r="L680" s="27">
        <v>45831</v>
      </c>
      <c r="M680" s="69" t="s">
        <v>157</v>
      </c>
      <c r="N680" s="24"/>
    </row>
    <row r="681" spans="2:14" ht="17.399999999999999" x14ac:dyDescent="0.45">
      <c r="B681" s="35">
        <v>1</v>
      </c>
      <c r="C681" s="19"/>
      <c r="D681" s="24"/>
      <c r="E681" s="27">
        <v>45911</v>
      </c>
      <c r="F681" s="27">
        <v>45911</v>
      </c>
      <c r="G681" s="69" t="s">
        <v>189</v>
      </c>
      <c r="I681" s="26">
        <v>0.5</v>
      </c>
      <c r="J681" s="22" t="s">
        <v>10</v>
      </c>
      <c r="K681" s="27">
        <v>45849</v>
      </c>
      <c r="L681" s="27">
        <v>45849</v>
      </c>
      <c r="M681" s="70" t="s">
        <v>164</v>
      </c>
      <c r="N681" s="24"/>
    </row>
    <row r="682" spans="2:14" ht="17.399999999999999" x14ac:dyDescent="0.45">
      <c r="B682" s="35">
        <v>1</v>
      </c>
      <c r="C682" s="19"/>
      <c r="D682" s="24"/>
      <c r="E682" s="27">
        <v>45922</v>
      </c>
      <c r="F682" s="27">
        <v>45922</v>
      </c>
      <c r="G682" s="69" t="s">
        <v>216</v>
      </c>
      <c r="I682" s="26">
        <v>1</v>
      </c>
      <c r="J682" s="22"/>
      <c r="K682" s="27">
        <v>45859</v>
      </c>
      <c r="L682" s="27">
        <v>45859</v>
      </c>
      <c r="M682" s="70" t="s">
        <v>163</v>
      </c>
      <c r="N682" s="24"/>
    </row>
    <row r="683" spans="2:14" ht="17.399999999999999" x14ac:dyDescent="0.45">
      <c r="B683" s="35">
        <v>1</v>
      </c>
      <c r="C683" s="19"/>
      <c r="D683" s="24"/>
      <c r="E683" s="27">
        <v>45926</v>
      </c>
      <c r="F683" s="27">
        <v>45926</v>
      </c>
      <c r="G683" s="69" t="s">
        <v>203</v>
      </c>
      <c r="I683" s="26">
        <v>0.5</v>
      </c>
      <c r="J683" s="22" t="s">
        <v>10</v>
      </c>
      <c r="K683" s="27">
        <v>45877</v>
      </c>
      <c r="L683" s="27">
        <v>45877</v>
      </c>
      <c r="M683" s="69" t="s">
        <v>175</v>
      </c>
      <c r="N683" s="24"/>
    </row>
    <row r="684" spans="2:14" ht="17.399999999999999" x14ac:dyDescent="0.45">
      <c r="B684" s="35">
        <v>1</v>
      </c>
      <c r="C684" s="19"/>
      <c r="D684" s="24"/>
      <c r="E684" s="27">
        <v>45968</v>
      </c>
      <c r="F684" s="27">
        <v>45968</v>
      </c>
      <c r="G684" s="24"/>
      <c r="I684" s="26">
        <v>1</v>
      </c>
      <c r="J684" s="22"/>
      <c r="K684" s="27">
        <v>45888</v>
      </c>
      <c r="L684" s="27">
        <v>45888</v>
      </c>
      <c r="M684" s="69" t="s">
        <v>183</v>
      </c>
      <c r="N684" s="24"/>
    </row>
    <row r="685" spans="2:14" ht="17.399999999999999" x14ac:dyDescent="0.45">
      <c r="B685" s="35">
        <v>3</v>
      </c>
      <c r="C685" s="19"/>
      <c r="D685" s="24"/>
      <c r="E685" s="27">
        <v>46017</v>
      </c>
      <c r="F685" s="27">
        <v>46021</v>
      </c>
      <c r="G685" s="24"/>
      <c r="I685" s="26">
        <v>1</v>
      </c>
      <c r="J685" s="22"/>
      <c r="K685" s="27">
        <v>45936</v>
      </c>
      <c r="L685" s="27">
        <v>45936</v>
      </c>
      <c r="M685" s="70" t="s">
        <v>217</v>
      </c>
      <c r="N685" s="24"/>
    </row>
    <row r="686" spans="2:14" ht="17.399999999999999" x14ac:dyDescent="0.45">
      <c r="B686" s="35"/>
      <c r="C686" s="19"/>
      <c r="D686" s="24"/>
      <c r="E686" s="24"/>
      <c r="F686" s="24"/>
      <c r="G686" s="24"/>
      <c r="I686" s="26">
        <v>0.5</v>
      </c>
      <c r="J686" s="22" t="s">
        <v>10</v>
      </c>
      <c r="K686" s="27">
        <v>45980</v>
      </c>
      <c r="L686" s="27">
        <v>45980</v>
      </c>
      <c r="M686" s="24"/>
      <c r="N686" s="24"/>
    </row>
    <row r="687" spans="2:14" ht="17.399999999999999" x14ac:dyDescent="0.45">
      <c r="B687" s="35"/>
      <c r="C687" s="19"/>
      <c r="D687" s="24"/>
      <c r="E687" s="24"/>
      <c r="F687" s="24"/>
      <c r="G687" s="24"/>
      <c r="I687" s="26">
        <v>0.5</v>
      </c>
      <c r="J687" s="22" t="s">
        <v>9</v>
      </c>
      <c r="K687" s="27">
        <v>46022</v>
      </c>
      <c r="L687" s="27">
        <v>46022</v>
      </c>
      <c r="M687" s="24"/>
      <c r="N687" s="24"/>
    </row>
    <row r="688" spans="2:14" ht="17.399999999999999" x14ac:dyDescent="0.45">
      <c r="B688" s="35"/>
      <c r="C688" s="19"/>
      <c r="D688" s="24"/>
      <c r="E688" s="24"/>
      <c r="F688" s="24"/>
      <c r="G688" s="24"/>
      <c r="I688" s="26"/>
      <c r="J688" s="22"/>
      <c r="K688" s="24"/>
      <c r="L688" s="24"/>
      <c r="M688" s="24"/>
      <c r="N688" s="24"/>
    </row>
    <row r="689" spans="2:14" ht="17.399999999999999" x14ac:dyDescent="0.45">
      <c r="B689" s="35"/>
      <c r="C689" s="19"/>
      <c r="D689" s="24"/>
      <c r="E689" s="24"/>
      <c r="F689" s="24"/>
      <c r="G689" s="24"/>
      <c r="I689" s="26"/>
      <c r="J689" s="22"/>
      <c r="K689" s="24"/>
      <c r="L689" s="24"/>
      <c r="M689" s="24"/>
      <c r="N689" s="24"/>
    </row>
    <row r="690" spans="2:14" ht="18" thickBot="1" x14ac:dyDescent="0.5">
      <c r="B690" s="35"/>
      <c r="C690" s="19"/>
      <c r="D690" s="24"/>
      <c r="E690" s="24"/>
      <c r="F690" s="24"/>
      <c r="G690" s="24"/>
      <c r="I690" s="28"/>
      <c r="J690" s="22"/>
      <c r="K690" s="29"/>
      <c r="L690" s="29"/>
      <c r="M690" s="29"/>
      <c r="N690" s="29"/>
    </row>
    <row r="691" spans="2:14" ht="21.6" thickBot="1" x14ac:dyDescent="0.55000000000000004">
      <c r="B691" s="35"/>
      <c r="C691" s="19"/>
      <c r="D691" s="24"/>
      <c r="E691" s="36"/>
      <c r="F691" s="36"/>
      <c r="G691" s="36"/>
      <c r="I691" s="15">
        <f>SUM(I679:I690)</f>
        <v>6</v>
      </c>
      <c r="J691" s="93" t="str">
        <f>IF(I691&gt;=6,"YA NO PUEDE SOLICITAR DIAS ADMINISTRATIVOS","PUEDE SOLICITAR DIAS ADMINISTRATIVOS")</f>
        <v>YA NO PUEDE SOLICITAR DIAS ADMINISTRATIVOS</v>
      </c>
      <c r="K691" s="94"/>
      <c r="L691" s="94"/>
      <c r="M691" s="94"/>
      <c r="N691" s="95"/>
    </row>
    <row r="692" spans="2:14" ht="21.6" thickBot="1" x14ac:dyDescent="0.55000000000000004">
      <c r="B692" s="35"/>
      <c r="C692" s="19"/>
      <c r="D692" s="24"/>
      <c r="E692" s="36"/>
      <c r="F692" s="36"/>
      <c r="G692" s="36"/>
      <c r="I692" s="17">
        <f>6-I691</f>
        <v>0</v>
      </c>
      <c r="J692" s="93" t="str">
        <f>IF(I691&gt;6,"EXISTE UN ERROR","OK")</f>
        <v>OK</v>
      </c>
      <c r="K692" s="94"/>
      <c r="L692" s="94"/>
      <c r="M692" s="94"/>
      <c r="N692" s="95"/>
    </row>
    <row r="693" spans="2:14" ht="18" thickBot="1" x14ac:dyDescent="0.5">
      <c r="B693" s="35"/>
      <c r="C693" s="19"/>
      <c r="D693" s="24"/>
      <c r="E693" s="36"/>
      <c r="F693" s="36"/>
      <c r="G693" s="36"/>
      <c r="I693" s="1"/>
    </row>
    <row r="694" spans="2:14" ht="19.8" thickBot="1" x14ac:dyDescent="0.5">
      <c r="B694" s="35"/>
      <c r="C694" s="19"/>
      <c r="D694" s="24"/>
      <c r="E694" s="36"/>
      <c r="F694" s="36"/>
      <c r="G694" s="36"/>
      <c r="I694" s="12" t="s">
        <v>3</v>
      </c>
      <c r="J694" s="13"/>
      <c r="K694" s="13" t="s">
        <v>5</v>
      </c>
      <c r="L694" s="13" t="s">
        <v>6</v>
      </c>
      <c r="M694" s="13" t="s">
        <v>7</v>
      </c>
      <c r="N694" s="14" t="s">
        <v>8</v>
      </c>
    </row>
    <row r="695" spans="2:14" ht="17.399999999999999" x14ac:dyDescent="0.45">
      <c r="B695" s="35"/>
      <c r="C695" s="19"/>
      <c r="D695" s="24"/>
      <c r="E695" s="36"/>
      <c r="F695" s="36"/>
      <c r="G695" s="36"/>
      <c r="I695" s="21">
        <v>1</v>
      </c>
      <c r="J695" s="30"/>
      <c r="K695" s="31">
        <v>45982</v>
      </c>
      <c r="L695" s="31">
        <v>45982</v>
      </c>
      <c r="M695" s="32"/>
      <c r="N695" s="32"/>
    </row>
    <row r="696" spans="2:14" ht="17.399999999999999" x14ac:dyDescent="0.45">
      <c r="B696" s="35"/>
      <c r="C696" s="19"/>
      <c r="D696" s="24"/>
      <c r="E696" s="36"/>
      <c r="F696" s="36"/>
      <c r="G696" s="36"/>
      <c r="I696" s="26"/>
      <c r="J696" s="30"/>
      <c r="K696" s="33"/>
      <c r="L696" s="33"/>
      <c r="M696" s="34"/>
      <c r="N696" s="34"/>
    </row>
    <row r="697" spans="2:14" ht="17.399999999999999" x14ac:dyDescent="0.45">
      <c r="B697" s="35"/>
      <c r="C697" s="19"/>
      <c r="D697" s="24"/>
      <c r="E697" s="36"/>
      <c r="F697" s="36"/>
      <c r="G697" s="36"/>
      <c r="I697" s="26"/>
      <c r="J697" s="30"/>
      <c r="K697" s="33"/>
      <c r="L697" s="33"/>
      <c r="M697" s="34"/>
      <c r="N697" s="34"/>
    </row>
    <row r="698" spans="2:14" ht="17.399999999999999" x14ac:dyDescent="0.45">
      <c r="B698" s="35"/>
      <c r="C698" s="19"/>
      <c r="D698" s="24"/>
      <c r="E698" s="36"/>
      <c r="F698" s="36"/>
      <c r="G698" s="36"/>
      <c r="I698" s="26"/>
      <c r="J698" s="30"/>
      <c r="K698" s="34"/>
      <c r="L698" s="34"/>
      <c r="M698" s="34"/>
      <c r="N698" s="34"/>
    </row>
    <row r="699" spans="2:14" ht="18" thickBot="1" x14ac:dyDescent="0.5">
      <c r="B699" s="35"/>
      <c r="C699" s="19"/>
      <c r="D699" s="24"/>
      <c r="E699" s="36"/>
      <c r="F699" s="36"/>
      <c r="G699" s="36"/>
      <c r="I699" s="26"/>
      <c r="J699" s="30"/>
      <c r="K699" s="34"/>
      <c r="L699" s="34"/>
      <c r="M699" s="34"/>
      <c r="N699" s="34"/>
    </row>
    <row r="700" spans="2:14" ht="21.6" thickBot="1" x14ac:dyDescent="0.55000000000000004">
      <c r="B700" s="35"/>
      <c r="C700" s="19"/>
      <c r="D700" s="24"/>
      <c r="E700" s="36"/>
      <c r="F700" s="36"/>
      <c r="G700" s="36"/>
      <c r="I700" s="15">
        <f>SUM(I695:I699)</f>
        <v>1</v>
      </c>
      <c r="J700" s="93" t="str">
        <f>IF(I700&gt;=5,"YA NO PUEDE SOLICITAR DIAS CAPACITACION","PUEDE SOLICITAR DIAS CAPACITACION")</f>
        <v>PUEDE SOLICITAR DIAS CAPACITACION</v>
      </c>
      <c r="K700" s="94"/>
      <c r="L700" s="94"/>
      <c r="M700" s="94"/>
      <c r="N700" s="95"/>
    </row>
    <row r="701" spans="2:14" ht="21.6" thickBot="1" x14ac:dyDescent="0.55000000000000004">
      <c r="B701" s="35"/>
      <c r="C701" s="19"/>
      <c r="D701" s="24"/>
      <c r="E701" s="36"/>
      <c r="F701" s="36"/>
      <c r="G701" s="36"/>
      <c r="I701" s="17">
        <f>5-I700</f>
        <v>4</v>
      </c>
      <c r="J701" s="93" t="str">
        <f>IF(I700&gt;5,"EXISTE UN ERROR","OK")</f>
        <v>OK</v>
      </c>
      <c r="K701" s="94"/>
      <c r="L701" s="94"/>
      <c r="M701" s="94"/>
      <c r="N701" s="95"/>
    </row>
    <row r="702" spans="2:14" ht="17.399999999999999" x14ac:dyDescent="0.45">
      <c r="B702" s="35"/>
      <c r="C702" s="19"/>
      <c r="D702" s="24"/>
      <c r="E702" s="36"/>
      <c r="F702" s="36"/>
      <c r="G702" s="36"/>
    </row>
    <row r="703" spans="2:14" ht="17.399999999999999" x14ac:dyDescent="0.45">
      <c r="B703" s="35"/>
      <c r="C703" s="19"/>
      <c r="D703" s="24"/>
      <c r="E703" s="36"/>
      <c r="F703" s="36"/>
      <c r="G703" s="36"/>
    </row>
    <row r="704" spans="2:14" ht="18" thickBot="1" x14ac:dyDescent="0.5">
      <c r="B704" s="35"/>
      <c r="C704" s="41"/>
      <c r="D704" s="42"/>
      <c r="E704" s="37"/>
      <c r="F704" s="37"/>
      <c r="G704" s="37"/>
    </row>
    <row r="705" spans="2:14" ht="21.6" thickBot="1" x14ac:dyDescent="0.55000000000000004">
      <c r="B705" s="85">
        <f>+E679-F679</f>
        <v>10</v>
      </c>
      <c r="C705" s="87" t="str">
        <f>IF(E679&lt;=F679,"YA NO TIENE FERIADOS","PUEDE SOLICITAR DIAS FERIADOS")</f>
        <v>PUEDE SOLICITAR DIAS FERIADOS</v>
      </c>
      <c r="D705" s="88"/>
      <c r="E705" s="88"/>
      <c r="F705" s="88"/>
      <c r="G705" s="89"/>
    </row>
    <row r="706" spans="2:14" ht="19.2" thickBot="1" x14ac:dyDescent="0.5">
      <c r="C706" s="90" t="str">
        <f>IF(F679&gt;E679,"EXISTE UN ERROR","OK")</f>
        <v>OK</v>
      </c>
      <c r="D706" s="91"/>
      <c r="E706" s="91"/>
      <c r="F706" s="91"/>
      <c r="G706" s="92"/>
    </row>
    <row r="710" spans="2:14" ht="19.2" thickBot="1" x14ac:dyDescent="0.5">
      <c r="B710" s="16" t="s">
        <v>60</v>
      </c>
      <c r="I710" s="16" t="s">
        <v>60</v>
      </c>
    </row>
    <row r="711" spans="2:14" ht="18.600000000000001" thickBot="1" x14ac:dyDescent="0.4">
      <c r="B711" s="5" t="s">
        <v>0</v>
      </c>
      <c r="C711" s="5" t="s">
        <v>1</v>
      </c>
      <c r="D711" s="5" t="s">
        <v>98</v>
      </c>
      <c r="E711" s="5" t="s">
        <v>12</v>
      </c>
      <c r="F711" s="6" t="s">
        <v>2</v>
      </c>
      <c r="G711" s="6" t="s">
        <v>7</v>
      </c>
      <c r="I711" s="2" t="s">
        <v>3</v>
      </c>
      <c r="J711" s="3" t="s">
        <v>4</v>
      </c>
      <c r="K711" s="3" t="s">
        <v>5</v>
      </c>
      <c r="L711" s="3" t="s">
        <v>6</v>
      </c>
      <c r="M711" s="3" t="s">
        <v>7</v>
      </c>
      <c r="N711" s="4" t="s">
        <v>8</v>
      </c>
    </row>
    <row r="712" spans="2:14" ht="17.399999999999999" x14ac:dyDescent="0.45">
      <c r="B712" s="9">
        <v>15</v>
      </c>
      <c r="C712" s="9">
        <v>5</v>
      </c>
      <c r="D712" s="9">
        <v>0</v>
      </c>
      <c r="E712" s="11">
        <f>+B712+C712+D712</f>
        <v>20</v>
      </c>
      <c r="F712" s="11">
        <f>SUM(B713:B737)+SUM(D713:D737)</f>
        <v>20</v>
      </c>
      <c r="G712" s="19"/>
      <c r="I712" s="21">
        <v>0.5</v>
      </c>
      <c r="J712" s="22" t="s">
        <v>10</v>
      </c>
      <c r="K712" s="23">
        <v>45673</v>
      </c>
      <c r="L712" s="23">
        <v>45673</v>
      </c>
      <c r="M712" s="69" t="s">
        <v>104</v>
      </c>
      <c r="N712" s="25"/>
    </row>
    <row r="713" spans="2:14" ht="17.399999999999999" x14ac:dyDescent="0.45">
      <c r="B713" s="35">
        <v>3</v>
      </c>
      <c r="C713" s="19"/>
      <c r="D713" s="24"/>
      <c r="E713" s="27">
        <v>45699</v>
      </c>
      <c r="F713" s="27">
        <v>45701</v>
      </c>
      <c r="G713" s="69" t="s">
        <v>118</v>
      </c>
      <c r="I713" s="26">
        <v>0.5</v>
      </c>
      <c r="J713" s="22" t="s">
        <v>10</v>
      </c>
      <c r="K713" s="27">
        <v>45663</v>
      </c>
      <c r="L713" s="27">
        <v>45663</v>
      </c>
      <c r="M713" s="71" t="s">
        <v>117</v>
      </c>
      <c r="N713" s="24"/>
    </row>
    <row r="714" spans="2:14" ht="17.399999999999999" x14ac:dyDescent="0.45">
      <c r="B714" s="35">
        <v>4</v>
      </c>
      <c r="C714" s="19"/>
      <c r="D714" s="24"/>
      <c r="E714" s="27">
        <v>45707</v>
      </c>
      <c r="F714" s="27">
        <v>45712</v>
      </c>
      <c r="G714" s="69" t="s">
        <v>120</v>
      </c>
      <c r="I714" s="26">
        <v>0.5</v>
      </c>
      <c r="J714" s="22" t="s">
        <v>10</v>
      </c>
      <c r="K714" s="27">
        <v>45713</v>
      </c>
      <c r="L714" s="27">
        <v>45713</v>
      </c>
      <c r="M714" s="69" t="s">
        <v>116</v>
      </c>
      <c r="N714" s="24"/>
    </row>
    <row r="715" spans="2:14" ht="17.399999999999999" x14ac:dyDescent="0.45">
      <c r="B715" s="35">
        <v>2</v>
      </c>
      <c r="C715" s="19"/>
      <c r="D715" s="24"/>
      <c r="E715" s="27">
        <v>45799</v>
      </c>
      <c r="F715" s="27">
        <v>45800</v>
      </c>
      <c r="G715" s="69" t="s">
        <v>148</v>
      </c>
      <c r="I715" s="26">
        <v>0.5</v>
      </c>
      <c r="J715" s="22" t="s">
        <v>9</v>
      </c>
      <c r="K715" s="27">
        <v>45764</v>
      </c>
      <c r="L715" s="27">
        <v>45764</v>
      </c>
      <c r="M715" s="69" t="s">
        <v>134</v>
      </c>
      <c r="N715" s="24"/>
    </row>
    <row r="716" spans="2:14" ht="17.399999999999999" x14ac:dyDescent="0.45">
      <c r="B716" s="35">
        <v>1</v>
      </c>
      <c r="C716" s="19"/>
      <c r="D716" s="24"/>
      <c r="E716" s="27">
        <v>45863</v>
      </c>
      <c r="F716" s="27">
        <v>45863</v>
      </c>
      <c r="G716" s="69" t="s">
        <v>160</v>
      </c>
      <c r="I716" s="26">
        <v>0.5</v>
      </c>
      <c r="J716" s="22" t="s">
        <v>10</v>
      </c>
      <c r="K716" s="27">
        <v>45812</v>
      </c>
      <c r="L716" s="27">
        <v>45812</v>
      </c>
      <c r="M716" s="69" t="s">
        <v>151</v>
      </c>
      <c r="N716" s="24"/>
    </row>
    <row r="717" spans="2:14" ht="17.399999999999999" x14ac:dyDescent="0.45">
      <c r="B717" s="35">
        <v>10</v>
      </c>
      <c r="C717" s="19"/>
      <c r="D717" s="24"/>
      <c r="E717" s="27">
        <v>45985</v>
      </c>
      <c r="F717" s="27">
        <v>45996</v>
      </c>
      <c r="G717" s="24"/>
      <c r="I717" s="26">
        <v>0.5</v>
      </c>
      <c r="J717" s="22" t="s">
        <v>10</v>
      </c>
      <c r="K717" s="27">
        <v>45896</v>
      </c>
      <c r="L717" s="27">
        <v>45896</v>
      </c>
      <c r="M717" s="69" t="s">
        <v>183</v>
      </c>
      <c r="N717" s="24"/>
    </row>
    <row r="718" spans="2:14" ht="17.399999999999999" x14ac:dyDescent="0.45">
      <c r="B718" s="35"/>
      <c r="C718" s="19"/>
      <c r="D718" s="24"/>
      <c r="E718" s="27"/>
      <c r="F718" s="27"/>
      <c r="G718" s="24"/>
      <c r="I718" s="26">
        <v>0.5</v>
      </c>
      <c r="J718" s="22" t="s">
        <v>9</v>
      </c>
      <c r="K718" s="27">
        <v>38603</v>
      </c>
      <c r="L718" s="27">
        <v>38603</v>
      </c>
      <c r="M718" s="69" t="s">
        <v>198</v>
      </c>
      <c r="N718" s="24"/>
    </row>
    <row r="719" spans="2:14" ht="17.399999999999999" x14ac:dyDescent="0.45">
      <c r="B719" s="35"/>
      <c r="C719" s="19"/>
      <c r="D719" s="24"/>
      <c r="E719" s="27"/>
      <c r="F719" s="27"/>
      <c r="G719" s="24"/>
      <c r="I719" s="26">
        <v>0.5</v>
      </c>
      <c r="J719" s="22" t="s">
        <v>10</v>
      </c>
      <c r="K719" s="27">
        <v>45957</v>
      </c>
      <c r="L719" s="27">
        <v>45957</v>
      </c>
      <c r="M719" s="69" t="s">
        <v>224</v>
      </c>
      <c r="N719" s="24"/>
    </row>
    <row r="720" spans="2:14" ht="17.399999999999999" x14ac:dyDescent="0.45">
      <c r="B720" s="35"/>
      <c r="C720" s="19"/>
      <c r="D720" s="24"/>
      <c r="E720" s="27"/>
      <c r="F720" s="27"/>
      <c r="G720" s="24"/>
      <c r="I720" s="26">
        <v>0.5</v>
      </c>
      <c r="J720" s="22" t="s">
        <v>10</v>
      </c>
      <c r="K720" s="27">
        <v>45935</v>
      </c>
      <c r="L720" s="27">
        <v>45935</v>
      </c>
      <c r="M720" s="24"/>
      <c r="N720" s="24"/>
    </row>
    <row r="721" spans="2:14" ht="17.399999999999999" x14ac:dyDescent="0.45">
      <c r="B721" s="35"/>
      <c r="C721" s="19"/>
      <c r="D721" s="24"/>
      <c r="E721" s="27"/>
      <c r="F721" s="27"/>
      <c r="G721" s="24"/>
      <c r="I721" s="26"/>
      <c r="J721" s="22"/>
      <c r="K721" s="27"/>
      <c r="L721" s="27"/>
      <c r="M721" s="24"/>
      <c r="N721" s="24"/>
    </row>
    <row r="722" spans="2:14" ht="17.399999999999999" x14ac:dyDescent="0.45">
      <c r="B722" s="35"/>
      <c r="C722" s="19"/>
      <c r="D722" s="24"/>
      <c r="E722" s="27"/>
      <c r="F722" s="27"/>
      <c r="G722" s="24"/>
      <c r="I722" s="26"/>
      <c r="J722" s="22"/>
      <c r="K722" s="24"/>
      <c r="L722" s="24"/>
      <c r="M722" s="24"/>
      <c r="N722" s="24"/>
    </row>
    <row r="723" spans="2:14" ht="18" thickBot="1" x14ac:dyDescent="0.5">
      <c r="B723" s="35"/>
      <c r="C723" s="19"/>
      <c r="D723" s="24"/>
      <c r="E723" s="27"/>
      <c r="F723" s="27"/>
      <c r="G723" s="24"/>
      <c r="I723" s="28"/>
      <c r="J723" s="22"/>
      <c r="K723" s="29"/>
      <c r="L723" s="29"/>
      <c r="M723" s="29"/>
      <c r="N723" s="29"/>
    </row>
    <row r="724" spans="2:14" ht="21.6" thickBot="1" x14ac:dyDescent="0.55000000000000004">
      <c r="B724" s="35"/>
      <c r="C724" s="19"/>
      <c r="D724" s="24"/>
      <c r="E724" s="27"/>
      <c r="F724" s="27"/>
      <c r="G724" s="24"/>
      <c r="I724" s="15">
        <f>SUM(I712:I723)</f>
        <v>4.5</v>
      </c>
      <c r="J724" s="93" t="str">
        <f>IF(I724&gt;=6,"YA NO PUEDE SOLICITAR DIAS ADMINISTRATIVOS","PUEDE SOLICITAR DIAS ADMINISTRATIVOS")</f>
        <v>PUEDE SOLICITAR DIAS ADMINISTRATIVOS</v>
      </c>
      <c r="K724" s="94"/>
      <c r="L724" s="94"/>
      <c r="M724" s="94"/>
      <c r="N724" s="95"/>
    </row>
    <row r="725" spans="2:14" ht="21.6" thickBot="1" x14ac:dyDescent="0.55000000000000004">
      <c r="B725" s="35"/>
      <c r="C725" s="19"/>
      <c r="D725" s="24"/>
      <c r="E725" s="27"/>
      <c r="F725" s="27"/>
      <c r="G725" s="24"/>
      <c r="I725" s="17">
        <f>6-I724</f>
        <v>1.5</v>
      </c>
      <c r="J725" s="93" t="str">
        <f>IF(I724&gt;6,"EXISTE UN ERROR","OK")</f>
        <v>OK</v>
      </c>
      <c r="K725" s="94"/>
      <c r="L725" s="94"/>
      <c r="M725" s="94"/>
      <c r="N725" s="95"/>
    </row>
    <row r="726" spans="2:14" ht="18" thickBot="1" x14ac:dyDescent="0.5">
      <c r="B726" s="35"/>
      <c r="C726" s="19"/>
      <c r="D726" s="24"/>
      <c r="E726" s="27"/>
      <c r="F726" s="27"/>
      <c r="G726" s="24"/>
      <c r="I726" s="1"/>
    </row>
    <row r="727" spans="2:14" ht="19.8" thickBot="1" x14ac:dyDescent="0.5">
      <c r="B727" s="35"/>
      <c r="C727" s="19"/>
      <c r="D727" s="24"/>
      <c r="E727" s="27"/>
      <c r="F727" s="27"/>
      <c r="G727" s="24"/>
      <c r="I727" s="12" t="s">
        <v>3</v>
      </c>
      <c r="J727" s="13"/>
      <c r="K727" s="13" t="s">
        <v>5</v>
      </c>
      <c r="L727" s="13" t="s">
        <v>6</v>
      </c>
      <c r="M727" s="13" t="s">
        <v>7</v>
      </c>
      <c r="N727" s="14" t="s">
        <v>8</v>
      </c>
    </row>
    <row r="728" spans="2:14" ht="17.399999999999999" x14ac:dyDescent="0.45">
      <c r="B728" s="35"/>
      <c r="C728" s="19"/>
      <c r="D728" s="24"/>
      <c r="E728" s="24"/>
      <c r="F728" s="24"/>
      <c r="G728" s="24"/>
      <c r="I728" s="21">
        <v>2</v>
      </c>
      <c r="J728" s="30"/>
      <c r="K728" s="31">
        <v>45749</v>
      </c>
      <c r="L728" s="31">
        <v>45750</v>
      </c>
      <c r="M728" s="32"/>
      <c r="N728" s="32"/>
    </row>
    <row r="729" spans="2:14" ht="17.399999999999999" x14ac:dyDescent="0.45">
      <c r="B729" s="35"/>
      <c r="C729" s="19"/>
      <c r="D729" s="24"/>
      <c r="E729" s="24"/>
      <c r="F729" s="24"/>
      <c r="G729" s="24"/>
      <c r="I729" s="26"/>
      <c r="J729" s="30"/>
      <c r="K729" s="34"/>
      <c r="L729" s="34"/>
      <c r="M729" s="34"/>
      <c r="N729" s="34"/>
    </row>
    <row r="730" spans="2:14" ht="17.399999999999999" x14ac:dyDescent="0.45">
      <c r="B730" s="35"/>
      <c r="C730" s="19"/>
      <c r="D730" s="24"/>
      <c r="E730" s="24"/>
      <c r="F730" s="24"/>
      <c r="G730" s="24"/>
      <c r="I730" s="26"/>
      <c r="J730" s="30"/>
      <c r="K730" s="34"/>
      <c r="L730" s="34"/>
      <c r="M730" s="34"/>
      <c r="N730" s="34"/>
    </row>
    <row r="731" spans="2:14" ht="17.399999999999999" x14ac:dyDescent="0.45">
      <c r="B731" s="35"/>
      <c r="C731" s="19"/>
      <c r="D731" s="24"/>
      <c r="E731" s="24"/>
      <c r="F731" s="24"/>
      <c r="G731" s="24"/>
      <c r="I731" s="26"/>
      <c r="J731" s="30"/>
      <c r="K731" s="34"/>
      <c r="L731" s="34"/>
      <c r="M731" s="34"/>
      <c r="N731" s="34"/>
    </row>
    <row r="732" spans="2:14" ht="18" thickBot="1" x14ac:dyDescent="0.5">
      <c r="B732" s="35"/>
      <c r="C732" s="19"/>
      <c r="D732" s="24"/>
      <c r="E732" s="24"/>
      <c r="F732" s="24"/>
      <c r="G732" s="24"/>
      <c r="I732" s="26"/>
      <c r="J732" s="30"/>
      <c r="K732" s="34"/>
      <c r="L732" s="34"/>
      <c r="M732" s="34"/>
      <c r="N732" s="34"/>
    </row>
    <row r="733" spans="2:14" ht="21.6" thickBot="1" x14ac:dyDescent="0.55000000000000004">
      <c r="B733" s="35"/>
      <c r="C733" s="19"/>
      <c r="D733" s="24"/>
      <c r="E733" s="24"/>
      <c r="F733" s="24"/>
      <c r="G733" s="24"/>
      <c r="I733" s="15">
        <f>SUM(I728:I732)</f>
        <v>2</v>
      </c>
      <c r="J733" s="93" t="str">
        <f>IF(I733&gt;=5,"YA NO PUEDE SOLICITAR DIAS CAPACITACION","PUEDE SOLICITAR DIAS CAPACITACION")</f>
        <v>PUEDE SOLICITAR DIAS CAPACITACION</v>
      </c>
      <c r="K733" s="94"/>
      <c r="L733" s="94"/>
      <c r="M733" s="94"/>
      <c r="N733" s="95"/>
    </row>
    <row r="734" spans="2:14" ht="21.6" thickBot="1" x14ac:dyDescent="0.55000000000000004">
      <c r="B734" s="35"/>
      <c r="C734" s="19"/>
      <c r="D734" s="24"/>
      <c r="E734" s="24"/>
      <c r="F734" s="24"/>
      <c r="G734" s="24"/>
      <c r="I734" s="17">
        <f>5-I733</f>
        <v>3</v>
      </c>
      <c r="J734" s="93" t="str">
        <f>IF(I733&gt;5,"EXISTE UN ERROR","OK")</f>
        <v>OK</v>
      </c>
      <c r="K734" s="94"/>
      <c r="L734" s="94"/>
      <c r="M734" s="94"/>
      <c r="N734" s="95"/>
    </row>
    <row r="735" spans="2:14" ht="17.399999999999999" x14ac:dyDescent="0.45">
      <c r="B735" s="35"/>
      <c r="C735" s="19"/>
      <c r="D735" s="24"/>
      <c r="E735" s="24"/>
      <c r="F735" s="24"/>
      <c r="G735" s="24"/>
    </row>
    <row r="736" spans="2:14" ht="17.399999999999999" x14ac:dyDescent="0.45">
      <c r="B736" s="35"/>
      <c r="C736" s="19"/>
      <c r="D736" s="24"/>
      <c r="E736" s="24"/>
      <c r="F736" s="24"/>
      <c r="G736" s="24"/>
    </row>
    <row r="737" spans="2:14" ht="18" thickBot="1" x14ac:dyDescent="0.5">
      <c r="B737" s="35"/>
      <c r="C737" s="41"/>
      <c r="D737" s="42"/>
      <c r="E737" s="29"/>
      <c r="F737" s="29"/>
      <c r="G737" s="29"/>
    </row>
    <row r="738" spans="2:14" ht="21.6" thickBot="1" x14ac:dyDescent="0.55000000000000004">
      <c r="B738" s="8">
        <f>+E712-F712</f>
        <v>0</v>
      </c>
      <c r="C738" s="87" t="str">
        <f>IF(E712&lt;=F712,"YA NO TIENE FERIADOS","PUEDE SOLICITAR DIAS FERIADOS")</f>
        <v>YA NO TIENE FERIADOS</v>
      </c>
      <c r="D738" s="88"/>
      <c r="E738" s="88"/>
      <c r="F738" s="88"/>
      <c r="G738" s="89"/>
    </row>
    <row r="739" spans="2:14" ht="19.2" thickBot="1" x14ac:dyDescent="0.5">
      <c r="C739" s="90" t="str">
        <f>IF(F712&gt;E712,"EXISTE UN ERROR","OK")</f>
        <v>OK</v>
      </c>
      <c r="D739" s="91"/>
      <c r="E739" s="91"/>
      <c r="F739" s="91"/>
      <c r="G739" s="92"/>
    </row>
    <row r="741" spans="2:14" ht="19.2" thickBot="1" x14ac:dyDescent="0.5">
      <c r="B741" s="16" t="s">
        <v>243</v>
      </c>
      <c r="I741" s="16" t="str">
        <f>+B741</f>
        <v xml:space="preserve">RONDON SOLORZANO KAREN </v>
      </c>
    </row>
    <row r="742" spans="2:14" ht="18.600000000000001" thickBot="1" x14ac:dyDescent="0.4">
      <c r="B742" s="5" t="s">
        <v>0</v>
      </c>
      <c r="C742" s="5" t="s">
        <v>1</v>
      </c>
      <c r="D742" s="5" t="s">
        <v>98</v>
      </c>
      <c r="E742" s="5" t="s">
        <v>12</v>
      </c>
      <c r="F742" s="6" t="s">
        <v>2</v>
      </c>
      <c r="G742" s="6" t="s">
        <v>7</v>
      </c>
      <c r="I742" s="2" t="s">
        <v>3</v>
      </c>
      <c r="J742" s="3" t="s">
        <v>4</v>
      </c>
      <c r="K742" s="3" t="s">
        <v>5</v>
      </c>
      <c r="L742" s="3" t="s">
        <v>6</v>
      </c>
      <c r="M742" s="3" t="s">
        <v>7</v>
      </c>
      <c r="N742" s="4" t="s">
        <v>8</v>
      </c>
    </row>
    <row r="743" spans="2:14" ht="17.399999999999999" x14ac:dyDescent="0.45">
      <c r="B743" s="9">
        <v>0</v>
      </c>
      <c r="C743" s="9">
        <v>0</v>
      </c>
      <c r="D743" s="9">
        <v>0</v>
      </c>
      <c r="E743" s="11">
        <f>+B743+C743+D743</f>
        <v>0</v>
      </c>
      <c r="F743" s="11">
        <f>SUM(B744:B768)+SUM(D744:D768)</f>
        <v>0</v>
      </c>
      <c r="G743" s="19"/>
      <c r="I743" s="21">
        <v>1</v>
      </c>
      <c r="J743" s="22"/>
      <c r="K743" s="23">
        <v>45986</v>
      </c>
      <c r="L743" s="23">
        <v>45986</v>
      </c>
      <c r="M743" s="24"/>
      <c r="N743" s="25"/>
    </row>
    <row r="744" spans="2:14" ht="17.399999999999999" x14ac:dyDescent="0.45">
      <c r="B744" s="35"/>
      <c r="C744" s="19"/>
      <c r="D744" s="24"/>
      <c r="E744" s="27"/>
      <c r="F744" s="27"/>
      <c r="G744" s="24"/>
      <c r="I744" s="26">
        <v>1</v>
      </c>
      <c r="J744" s="22"/>
      <c r="K744" s="27">
        <v>45989</v>
      </c>
      <c r="L744" s="27">
        <v>45989</v>
      </c>
      <c r="M744" s="24"/>
      <c r="N744" s="24"/>
    </row>
    <row r="745" spans="2:14" ht="17.399999999999999" x14ac:dyDescent="0.45">
      <c r="B745" s="35"/>
      <c r="C745" s="19"/>
      <c r="D745" s="24"/>
      <c r="E745" s="27"/>
      <c r="F745" s="27"/>
      <c r="G745" s="24"/>
      <c r="I745" s="26"/>
      <c r="J745" s="22"/>
      <c r="K745" s="27"/>
      <c r="L745" s="27"/>
      <c r="M745" s="24"/>
      <c r="N745" s="24"/>
    </row>
    <row r="746" spans="2:14" ht="17.399999999999999" x14ac:dyDescent="0.45">
      <c r="B746" s="35"/>
      <c r="C746" s="19"/>
      <c r="D746" s="24"/>
      <c r="E746" s="27"/>
      <c r="F746" s="27"/>
      <c r="G746" s="24"/>
      <c r="I746" s="26"/>
      <c r="J746" s="22"/>
      <c r="K746" s="27"/>
      <c r="L746" s="27"/>
      <c r="M746" s="24"/>
      <c r="N746" s="24"/>
    </row>
    <row r="747" spans="2:14" ht="17.399999999999999" x14ac:dyDescent="0.45">
      <c r="B747" s="35"/>
      <c r="C747" s="19"/>
      <c r="D747" s="24"/>
      <c r="E747" s="27"/>
      <c r="F747" s="27"/>
      <c r="G747" s="24"/>
      <c r="I747" s="26"/>
      <c r="J747" s="22"/>
      <c r="K747" s="27"/>
      <c r="L747" s="27"/>
      <c r="M747" s="24"/>
      <c r="N747" s="24"/>
    </row>
    <row r="748" spans="2:14" ht="17.399999999999999" x14ac:dyDescent="0.45">
      <c r="B748" s="35"/>
      <c r="C748" s="19"/>
      <c r="D748" s="24"/>
      <c r="E748" s="27"/>
      <c r="F748" s="27"/>
      <c r="G748" s="24"/>
      <c r="I748" s="26"/>
      <c r="J748" s="22"/>
      <c r="K748" s="27"/>
      <c r="L748" s="27"/>
      <c r="M748" s="24"/>
      <c r="N748" s="24"/>
    </row>
    <row r="749" spans="2:14" ht="17.399999999999999" x14ac:dyDescent="0.45">
      <c r="B749" s="35"/>
      <c r="C749" s="19"/>
      <c r="D749" s="24"/>
      <c r="E749" s="27"/>
      <c r="F749" s="27"/>
      <c r="G749" s="24"/>
      <c r="I749" s="26"/>
      <c r="J749" s="22"/>
      <c r="K749" s="27"/>
      <c r="L749" s="27"/>
      <c r="M749" s="24"/>
      <c r="N749" s="24"/>
    </row>
    <row r="750" spans="2:14" ht="17.399999999999999" x14ac:dyDescent="0.45">
      <c r="B750" s="35"/>
      <c r="C750" s="19"/>
      <c r="D750" s="24"/>
      <c r="E750" s="27"/>
      <c r="F750" s="27"/>
      <c r="G750" s="24"/>
      <c r="I750" s="26"/>
      <c r="J750" s="22"/>
      <c r="K750" s="27"/>
      <c r="L750" s="27"/>
      <c r="M750" s="24"/>
      <c r="N750" s="24"/>
    </row>
    <row r="751" spans="2:14" ht="17.399999999999999" x14ac:dyDescent="0.45">
      <c r="B751" s="35"/>
      <c r="C751" s="19"/>
      <c r="D751" s="24"/>
      <c r="E751" s="27"/>
      <c r="F751" s="27"/>
      <c r="G751" s="24"/>
      <c r="I751" s="26"/>
      <c r="J751" s="22"/>
      <c r="K751" s="27"/>
      <c r="L751" s="27"/>
      <c r="M751" s="24"/>
      <c r="N751" s="24"/>
    </row>
    <row r="752" spans="2:14" ht="17.399999999999999" x14ac:dyDescent="0.45">
      <c r="B752" s="35"/>
      <c r="C752" s="19"/>
      <c r="D752" s="24"/>
      <c r="E752" s="27"/>
      <c r="F752" s="27"/>
      <c r="G752" s="24"/>
      <c r="I752" s="26"/>
      <c r="J752" s="22"/>
      <c r="K752" s="27"/>
      <c r="L752" s="27"/>
      <c r="M752" s="24"/>
      <c r="N752" s="24"/>
    </row>
    <row r="753" spans="2:14" ht="17.399999999999999" x14ac:dyDescent="0.45">
      <c r="B753" s="35"/>
      <c r="C753" s="19"/>
      <c r="D753" s="24"/>
      <c r="E753" s="27"/>
      <c r="F753" s="27"/>
      <c r="G753" s="24"/>
      <c r="I753" s="26"/>
      <c r="J753" s="22"/>
      <c r="K753" s="24"/>
      <c r="L753" s="24"/>
      <c r="M753" s="24"/>
      <c r="N753" s="24"/>
    </row>
    <row r="754" spans="2:14" ht="18" thickBot="1" x14ac:dyDescent="0.5">
      <c r="B754" s="35"/>
      <c r="C754" s="19"/>
      <c r="D754" s="24"/>
      <c r="E754" s="27"/>
      <c r="F754" s="27"/>
      <c r="G754" s="24"/>
      <c r="I754" s="28"/>
      <c r="J754" s="22"/>
      <c r="K754" s="29"/>
      <c r="L754" s="29"/>
      <c r="M754" s="29"/>
      <c r="N754" s="29"/>
    </row>
    <row r="755" spans="2:14" ht="21.6" thickBot="1" x14ac:dyDescent="0.55000000000000004">
      <c r="B755" s="35"/>
      <c r="C755" s="19"/>
      <c r="D755" s="24"/>
      <c r="E755" s="27"/>
      <c r="F755" s="27"/>
      <c r="G755" s="24"/>
      <c r="I755" s="15">
        <f>SUM(I743:I754)</f>
        <v>2</v>
      </c>
      <c r="J755" s="93" t="str">
        <f>IF(I755&gt;=6,"YA NO PUEDE SOLICITAR DIAS ADMINISTRATIVOS","PUEDE SOLICITAR DIAS ADMINISTRATIVOS")</f>
        <v>PUEDE SOLICITAR DIAS ADMINISTRATIVOS</v>
      </c>
      <c r="K755" s="94"/>
      <c r="L755" s="94"/>
      <c r="M755" s="94"/>
      <c r="N755" s="95"/>
    </row>
    <row r="756" spans="2:14" ht="21.6" thickBot="1" x14ac:dyDescent="0.55000000000000004">
      <c r="B756" s="35"/>
      <c r="C756" s="19"/>
      <c r="D756" s="24"/>
      <c r="E756" s="27"/>
      <c r="F756" s="27"/>
      <c r="G756" s="24"/>
      <c r="I756" s="17">
        <f>6-I755</f>
        <v>4</v>
      </c>
      <c r="J756" s="93" t="str">
        <f>IF(I755&gt;6,"EXISTE UN ERROR","OK")</f>
        <v>OK</v>
      </c>
      <c r="K756" s="94"/>
      <c r="L756" s="94"/>
      <c r="M756" s="94"/>
      <c r="N756" s="95"/>
    </row>
    <row r="757" spans="2:14" ht="18" thickBot="1" x14ac:dyDescent="0.5">
      <c r="B757" s="35"/>
      <c r="C757" s="19"/>
      <c r="D757" s="24"/>
      <c r="E757" s="27"/>
      <c r="F757" s="27"/>
      <c r="G757" s="24"/>
      <c r="I757" s="1"/>
    </row>
    <row r="758" spans="2:14" ht="19.8" thickBot="1" x14ac:dyDescent="0.5">
      <c r="B758" s="35"/>
      <c r="C758" s="19"/>
      <c r="D758" s="24"/>
      <c r="E758" s="27"/>
      <c r="F758" s="27"/>
      <c r="G758" s="24"/>
      <c r="I758" s="12" t="s">
        <v>3</v>
      </c>
      <c r="J758" s="13"/>
      <c r="K758" s="13" t="s">
        <v>5</v>
      </c>
      <c r="L758" s="13" t="s">
        <v>6</v>
      </c>
      <c r="M758" s="13" t="s">
        <v>7</v>
      </c>
      <c r="N758" s="14" t="s">
        <v>8</v>
      </c>
    </row>
    <row r="759" spans="2:14" ht="17.399999999999999" x14ac:dyDescent="0.45">
      <c r="B759" s="35"/>
      <c r="C759" s="19"/>
      <c r="D759" s="24"/>
      <c r="E759" s="24"/>
      <c r="F759" s="24"/>
      <c r="G759" s="24"/>
      <c r="I759" s="21"/>
      <c r="J759" s="30"/>
      <c r="K759" s="31"/>
      <c r="L759" s="31"/>
      <c r="M759" s="32"/>
      <c r="N759" s="32"/>
    </row>
    <row r="760" spans="2:14" ht="17.399999999999999" x14ac:dyDescent="0.45">
      <c r="B760" s="35"/>
      <c r="C760" s="19"/>
      <c r="D760" s="24"/>
      <c r="E760" s="24"/>
      <c r="F760" s="24"/>
      <c r="G760" s="24"/>
      <c r="I760" s="26"/>
      <c r="J760" s="30"/>
      <c r="K760" s="34"/>
      <c r="L760" s="34"/>
      <c r="M760" s="34"/>
      <c r="N760" s="34"/>
    </row>
    <row r="761" spans="2:14" ht="17.399999999999999" x14ac:dyDescent="0.45">
      <c r="B761" s="35"/>
      <c r="C761" s="19"/>
      <c r="D761" s="24"/>
      <c r="E761" s="24"/>
      <c r="F761" s="24"/>
      <c r="G761" s="24"/>
      <c r="I761" s="26"/>
      <c r="J761" s="30"/>
      <c r="K761" s="34"/>
      <c r="L761" s="34"/>
      <c r="M761" s="34"/>
      <c r="N761" s="34"/>
    </row>
    <row r="762" spans="2:14" ht="17.399999999999999" x14ac:dyDescent="0.45">
      <c r="B762" s="35"/>
      <c r="C762" s="19"/>
      <c r="D762" s="24"/>
      <c r="E762" s="24"/>
      <c r="F762" s="24"/>
      <c r="G762" s="24"/>
      <c r="I762" s="26"/>
      <c r="J762" s="30"/>
      <c r="K762" s="34"/>
      <c r="L762" s="34"/>
      <c r="M762" s="34"/>
      <c r="N762" s="34"/>
    </row>
    <row r="763" spans="2:14" ht="18" thickBot="1" x14ac:dyDescent="0.5">
      <c r="B763" s="35"/>
      <c r="C763" s="19"/>
      <c r="D763" s="24"/>
      <c r="E763" s="24"/>
      <c r="F763" s="24"/>
      <c r="G763" s="24"/>
      <c r="I763" s="26"/>
      <c r="J763" s="30"/>
      <c r="K763" s="34"/>
      <c r="L763" s="34"/>
      <c r="M763" s="34"/>
      <c r="N763" s="34"/>
    </row>
    <row r="764" spans="2:14" ht="21.6" thickBot="1" x14ac:dyDescent="0.55000000000000004">
      <c r="B764" s="35"/>
      <c r="C764" s="19"/>
      <c r="D764" s="24"/>
      <c r="E764" s="24"/>
      <c r="F764" s="24"/>
      <c r="G764" s="24"/>
      <c r="I764" s="15">
        <f>SUM(I759:I763)</f>
        <v>0</v>
      </c>
      <c r="J764" s="93" t="str">
        <f>IF(I764&gt;=5,"YA NO PUEDE SOLICITAR DIAS CAPACITACION","PUEDE SOLICITAR DIAS CAPACITACION")</f>
        <v>PUEDE SOLICITAR DIAS CAPACITACION</v>
      </c>
      <c r="K764" s="94"/>
      <c r="L764" s="94"/>
      <c r="M764" s="94"/>
      <c r="N764" s="95"/>
    </row>
    <row r="765" spans="2:14" ht="21.6" thickBot="1" x14ac:dyDescent="0.55000000000000004">
      <c r="B765" s="35"/>
      <c r="C765" s="19"/>
      <c r="D765" s="24"/>
      <c r="E765" s="24"/>
      <c r="F765" s="24"/>
      <c r="G765" s="24"/>
      <c r="I765" s="17">
        <f>5-I764</f>
        <v>5</v>
      </c>
      <c r="J765" s="93" t="str">
        <f>IF(I764&gt;5,"EXISTE UN ERROR","OK")</f>
        <v>OK</v>
      </c>
      <c r="K765" s="94"/>
      <c r="L765" s="94"/>
      <c r="M765" s="94"/>
      <c r="N765" s="95"/>
    </row>
    <row r="766" spans="2:14" ht="17.399999999999999" x14ac:dyDescent="0.45">
      <c r="B766" s="35"/>
      <c r="C766" s="19"/>
      <c r="D766" s="24"/>
      <c r="E766" s="24"/>
      <c r="F766" s="24"/>
      <c r="G766" s="24"/>
    </row>
    <row r="767" spans="2:14" ht="17.399999999999999" x14ac:dyDescent="0.45">
      <c r="B767" s="35"/>
      <c r="C767" s="19"/>
      <c r="D767" s="24"/>
      <c r="E767" s="24"/>
      <c r="F767" s="24"/>
      <c r="G767" s="24"/>
    </row>
    <row r="768" spans="2:14" ht="18" thickBot="1" x14ac:dyDescent="0.5">
      <c r="B768" s="35"/>
      <c r="C768" s="41"/>
      <c r="D768" s="42"/>
      <c r="E768" s="29"/>
      <c r="F768" s="29"/>
      <c r="G768" s="29"/>
    </row>
    <row r="769" spans="2:14" ht="21.6" thickBot="1" x14ac:dyDescent="0.55000000000000004">
      <c r="B769" s="8">
        <f>+E743-F743</f>
        <v>0</v>
      </c>
      <c r="C769" s="87" t="str">
        <f>IF(E743&lt;=F743,"YA NO TIENE FERIADOS","PUEDE SOLICITAR DIAS FERIADOS")</f>
        <v>YA NO TIENE FERIADOS</v>
      </c>
      <c r="D769" s="88"/>
      <c r="E769" s="88"/>
      <c r="F769" s="88"/>
      <c r="G769" s="89"/>
    </row>
    <row r="770" spans="2:14" ht="19.2" thickBot="1" x14ac:dyDescent="0.5">
      <c r="C770" s="90" t="str">
        <f>IF(F743&gt;E743,"EXISTE UN ERROR","OK")</f>
        <v>OK</v>
      </c>
      <c r="D770" s="91"/>
      <c r="E770" s="91"/>
      <c r="F770" s="91"/>
      <c r="G770" s="92"/>
    </row>
    <row r="778" spans="2:14" ht="19.2" thickBot="1" x14ac:dyDescent="0.5">
      <c r="B778" s="16" t="s">
        <v>84</v>
      </c>
      <c r="I778" s="16" t="s">
        <v>84</v>
      </c>
    </row>
    <row r="779" spans="2:14" ht="18.600000000000001" thickBot="1" x14ac:dyDescent="0.4">
      <c r="B779" s="5" t="s">
        <v>0</v>
      </c>
      <c r="C779" s="5" t="s">
        <v>1</v>
      </c>
      <c r="D779" s="5" t="s">
        <v>98</v>
      </c>
      <c r="E779" s="5" t="s">
        <v>12</v>
      </c>
      <c r="F779" s="6" t="s">
        <v>2</v>
      </c>
      <c r="G779" s="6" t="s">
        <v>7</v>
      </c>
      <c r="I779" s="2" t="s">
        <v>3</v>
      </c>
      <c r="J779" s="3" t="s">
        <v>4</v>
      </c>
      <c r="K779" s="3" t="s">
        <v>5</v>
      </c>
      <c r="L779" s="3" t="s">
        <v>6</v>
      </c>
      <c r="M779" s="3" t="s">
        <v>7</v>
      </c>
      <c r="N779" s="4" t="s">
        <v>8</v>
      </c>
    </row>
    <row r="780" spans="2:14" ht="17.399999999999999" x14ac:dyDescent="0.45">
      <c r="B780" s="9">
        <v>15</v>
      </c>
      <c r="C780" s="9">
        <v>5</v>
      </c>
      <c r="D780" s="9">
        <v>0</v>
      </c>
      <c r="E780" s="11">
        <f>+B780+C780+D780</f>
        <v>20</v>
      </c>
      <c r="F780" s="11">
        <f>SUM(B781:B805)+SUM(D781:D805)</f>
        <v>15</v>
      </c>
      <c r="G780" s="19"/>
      <c r="I780" s="21">
        <v>0.5</v>
      </c>
      <c r="J780" s="22" t="s">
        <v>9</v>
      </c>
      <c r="K780" s="23">
        <v>45721</v>
      </c>
      <c r="L780" s="23">
        <v>45721</v>
      </c>
      <c r="M780" s="69" t="s">
        <v>122</v>
      </c>
      <c r="N780" s="25"/>
    </row>
    <row r="781" spans="2:14" ht="17.399999999999999" x14ac:dyDescent="0.45">
      <c r="B781" s="35">
        <v>5</v>
      </c>
      <c r="C781" s="19"/>
      <c r="D781" s="24"/>
      <c r="E781" s="27">
        <v>45873</v>
      </c>
      <c r="F781" s="27">
        <v>45877</v>
      </c>
      <c r="G781" s="69" t="s">
        <v>165</v>
      </c>
      <c r="I781" s="26">
        <v>0.5</v>
      </c>
      <c r="J781" s="22" t="s">
        <v>10</v>
      </c>
      <c r="K781" s="27">
        <v>45743</v>
      </c>
      <c r="L781" s="27">
        <v>45743</v>
      </c>
      <c r="M781" s="73" t="s">
        <v>121</v>
      </c>
      <c r="N781" s="24"/>
    </row>
    <row r="782" spans="2:14" ht="17.399999999999999" x14ac:dyDescent="0.45">
      <c r="B782" s="35">
        <v>10</v>
      </c>
      <c r="C782" s="19"/>
      <c r="D782" s="24"/>
      <c r="E782" s="27">
        <v>45971</v>
      </c>
      <c r="F782" s="27">
        <v>45982</v>
      </c>
      <c r="G782" s="69" t="s">
        <v>229</v>
      </c>
      <c r="I782" s="26">
        <v>0.5</v>
      </c>
      <c r="J782" s="22" t="s">
        <v>10</v>
      </c>
      <c r="K782" s="27">
        <v>45784</v>
      </c>
      <c r="L782" s="27">
        <v>45784</v>
      </c>
      <c r="M782" s="69" t="s">
        <v>136</v>
      </c>
      <c r="N782" s="24"/>
    </row>
    <row r="783" spans="2:14" ht="17.399999999999999" x14ac:dyDescent="0.45">
      <c r="B783" s="35"/>
      <c r="C783" s="19"/>
      <c r="D783" s="24"/>
      <c r="E783" s="24"/>
      <c r="F783" s="24"/>
      <c r="G783" s="24"/>
      <c r="I783" s="26">
        <v>0.5</v>
      </c>
      <c r="J783" s="22" t="s">
        <v>10</v>
      </c>
      <c r="K783" s="27">
        <v>45827</v>
      </c>
      <c r="L783" s="27">
        <v>45827</v>
      </c>
      <c r="M783" s="69" t="s">
        <v>153</v>
      </c>
      <c r="N783" s="24"/>
    </row>
    <row r="784" spans="2:14" ht="17.399999999999999" x14ac:dyDescent="0.45">
      <c r="B784" s="35"/>
      <c r="C784" s="19"/>
      <c r="D784" s="24"/>
      <c r="E784" s="24"/>
      <c r="F784" s="24"/>
      <c r="G784" s="24"/>
      <c r="I784" s="26">
        <v>1</v>
      </c>
      <c r="J784" s="22"/>
      <c r="K784" s="27">
        <v>45859</v>
      </c>
      <c r="L784" s="27">
        <v>45859</v>
      </c>
      <c r="M784" s="70" t="s">
        <v>163</v>
      </c>
      <c r="N784" s="24"/>
    </row>
    <row r="785" spans="2:14" ht="17.399999999999999" x14ac:dyDescent="0.45">
      <c r="B785" s="35"/>
      <c r="C785" s="19"/>
      <c r="D785" s="24"/>
      <c r="E785" s="24"/>
      <c r="F785" s="24"/>
      <c r="G785" s="24"/>
      <c r="I785" s="26">
        <v>0.5</v>
      </c>
      <c r="J785" s="22" t="s">
        <v>10</v>
      </c>
      <c r="K785" s="27">
        <v>45868</v>
      </c>
      <c r="L785" s="27">
        <v>45868</v>
      </c>
      <c r="M785" s="70" t="s">
        <v>167</v>
      </c>
      <c r="N785" s="24"/>
    </row>
    <row r="786" spans="2:14" ht="17.399999999999999" x14ac:dyDescent="0.45">
      <c r="B786" s="35"/>
      <c r="C786" s="19"/>
      <c r="D786" s="24"/>
      <c r="E786" s="24"/>
      <c r="F786" s="24"/>
      <c r="G786" s="24"/>
      <c r="I786" s="26">
        <v>0.5</v>
      </c>
      <c r="J786" s="22" t="s">
        <v>10</v>
      </c>
      <c r="K786" s="27">
        <v>45890</v>
      </c>
      <c r="L786" s="27">
        <v>45890</v>
      </c>
      <c r="M786" s="69" t="s">
        <v>179</v>
      </c>
      <c r="N786" s="24"/>
    </row>
    <row r="787" spans="2:14" ht="17.399999999999999" x14ac:dyDescent="0.45">
      <c r="B787" s="35"/>
      <c r="C787" s="19"/>
      <c r="D787" s="24"/>
      <c r="E787" s="24"/>
      <c r="F787" s="24"/>
      <c r="G787" s="24"/>
      <c r="I787" s="26">
        <v>0.5</v>
      </c>
      <c r="J787" s="22" t="s">
        <v>10</v>
      </c>
      <c r="K787" s="27">
        <v>45957</v>
      </c>
      <c r="L787" s="27">
        <v>45957</v>
      </c>
      <c r="M787" s="24"/>
      <c r="N787" s="24"/>
    </row>
    <row r="788" spans="2:14" ht="17.399999999999999" x14ac:dyDescent="0.45">
      <c r="B788" s="35"/>
      <c r="C788" s="19"/>
      <c r="D788" s="24"/>
      <c r="E788" s="24"/>
      <c r="F788" s="24"/>
      <c r="G788" s="24"/>
      <c r="I788" s="26"/>
      <c r="J788" s="22"/>
      <c r="K788" s="24"/>
      <c r="L788" s="24"/>
      <c r="M788" s="24"/>
      <c r="N788" s="24"/>
    </row>
    <row r="789" spans="2:14" ht="17.399999999999999" x14ac:dyDescent="0.45">
      <c r="B789" s="35"/>
      <c r="C789" s="19"/>
      <c r="D789" s="24"/>
      <c r="E789" s="24"/>
      <c r="F789" s="24"/>
      <c r="G789" s="24"/>
      <c r="I789" s="26"/>
      <c r="J789" s="22"/>
      <c r="K789" s="24"/>
      <c r="L789" s="24"/>
      <c r="M789" s="24"/>
      <c r="N789" s="24"/>
    </row>
    <row r="790" spans="2:14" ht="17.399999999999999" x14ac:dyDescent="0.45">
      <c r="B790" s="35"/>
      <c r="C790" s="19"/>
      <c r="D790" s="24"/>
      <c r="E790" s="24"/>
      <c r="F790" s="24"/>
      <c r="G790" s="24"/>
      <c r="I790" s="26"/>
      <c r="J790" s="22"/>
      <c r="K790" s="24"/>
      <c r="L790" s="24"/>
      <c r="M790" s="24"/>
      <c r="N790" s="24"/>
    </row>
    <row r="791" spans="2:14" ht="18" thickBot="1" x14ac:dyDescent="0.5">
      <c r="B791" s="35"/>
      <c r="C791" s="19"/>
      <c r="D791" s="24"/>
      <c r="E791" s="24"/>
      <c r="F791" s="24"/>
      <c r="G791" s="24"/>
      <c r="I791" s="28"/>
      <c r="J791" s="22"/>
      <c r="K791" s="29"/>
      <c r="L791" s="29"/>
      <c r="M791" s="29"/>
      <c r="N791" s="29"/>
    </row>
    <row r="792" spans="2:14" ht="21.6" thickBot="1" x14ac:dyDescent="0.55000000000000004">
      <c r="B792" s="35"/>
      <c r="C792" s="19"/>
      <c r="D792" s="24"/>
      <c r="E792" s="36"/>
      <c r="F792" s="36"/>
      <c r="G792" s="36"/>
      <c r="I792" s="15">
        <f>SUM(I780:I791)</f>
        <v>4.5</v>
      </c>
      <c r="J792" s="93" t="str">
        <f>IF(I792&gt;=6,"YA NO PUEDE SOLICITAR DIAS ADMINISTRATIVOS","PUEDE SOLICITAR DIAS ADMINISTRATIVOS")</f>
        <v>PUEDE SOLICITAR DIAS ADMINISTRATIVOS</v>
      </c>
      <c r="K792" s="94"/>
      <c r="L792" s="94"/>
      <c r="M792" s="94"/>
      <c r="N792" s="95"/>
    </row>
    <row r="793" spans="2:14" ht="21.6" thickBot="1" x14ac:dyDescent="0.55000000000000004">
      <c r="B793" s="35"/>
      <c r="C793" s="19"/>
      <c r="D793" s="24"/>
      <c r="E793" s="36"/>
      <c r="F793" s="36"/>
      <c r="G793" s="36"/>
      <c r="I793" s="17">
        <f>6-I792</f>
        <v>1.5</v>
      </c>
      <c r="J793" s="93" t="str">
        <f>IF(I792&gt;6,"EXISTE UN ERROR","OK")</f>
        <v>OK</v>
      </c>
      <c r="K793" s="94"/>
      <c r="L793" s="94"/>
      <c r="M793" s="94"/>
      <c r="N793" s="95"/>
    </row>
    <row r="794" spans="2:14" ht="18" thickBot="1" x14ac:dyDescent="0.5">
      <c r="B794" s="35"/>
      <c r="C794" s="19"/>
      <c r="D794" s="24"/>
      <c r="E794" s="36"/>
      <c r="F794" s="36"/>
      <c r="G794" s="36"/>
      <c r="I794" s="1"/>
    </row>
    <row r="795" spans="2:14" ht="19.8" thickBot="1" x14ac:dyDescent="0.5">
      <c r="B795" s="35"/>
      <c r="C795" s="19"/>
      <c r="D795" s="24"/>
      <c r="E795" s="36"/>
      <c r="F795" s="36"/>
      <c r="G795" s="36"/>
      <c r="I795" s="12" t="s">
        <v>3</v>
      </c>
      <c r="J795" s="13"/>
      <c r="K795" s="13" t="s">
        <v>5</v>
      </c>
      <c r="L795" s="13" t="s">
        <v>6</v>
      </c>
      <c r="M795" s="13" t="s">
        <v>7</v>
      </c>
      <c r="N795" s="14" t="s">
        <v>8</v>
      </c>
    </row>
    <row r="796" spans="2:14" ht="17.399999999999999" x14ac:dyDescent="0.45">
      <c r="B796" s="35"/>
      <c r="C796" s="19"/>
      <c r="D796" s="24"/>
      <c r="E796" s="36"/>
      <c r="F796" s="36"/>
      <c r="G796" s="36"/>
      <c r="I796" s="21"/>
      <c r="J796" s="30"/>
      <c r="K796" s="30"/>
      <c r="L796" s="30"/>
      <c r="M796" s="30"/>
      <c r="N796" s="30"/>
    </row>
    <row r="797" spans="2:14" ht="17.399999999999999" x14ac:dyDescent="0.45">
      <c r="B797" s="35"/>
      <c r="C797" s="19"/>
      <c r="D797" s="24"/>
      <c r="E797" s="36"/>
      <c r="F797" s="36"/>
      <c r="G797" s="36"/>
      <c r="I797" s="26"/>
      <c r="J797" s="30"/>
      <c r="K797" s="36"/>
      <c r="L797" s="36"/>
      <c r="M797" s="36"/>
      <c r="N797" s="36"/>
    </row>
    <row r="798" spans="2:14" ht="17.399999999999999" x14ac:dyDescent="0.45">
      <c r="B798" s="35"/>
      <c r="C798" s="19"/>
      <c r="D798" s="24"/>
      <c r="E798" s="36"/>
      <c r="F798" s="36"/>
      <c r="G798" s="36"/>
      <c r="I798" s="26"/>
      <c r="J798" s="30"/>
      <c r="K798" s="36"/>
      <c r="L798" s="36"/>
      <c r="M798" s="36"/>
      <c r="N798" s="36"/>
    </row>
    <row r="799" spans="2:14" ht="17.399999999999999" x14ac:dyDescent="0.45">
      <c r="B799" s="35"/>
      <c r="C799" s="19"/>
      <c r="D799" s="24"/>
      <c r="E799" s="36"/>
      <c r="F799" s="36"/>
      <c r="G799" s="36"/>
      <c r="I799" s="26"/>
      <c r="J799" s="30"/>
      <c r="K799" s="36"/>
      <c r="L799" s="36"/>
      <c r="M799" s="36"/>
      <c r="N799" s="36"/>
    </row>
    <row r="800" spans="2:14" ht="18" thickBot="1" x14ac:dyDescent="0.5">
      <c r="B800" s="35"/>
      <c r="C800" s="19"/>
      <c r="D800" s="24"/>
      <c r="E800" s="36"/>
      <c r="F800" s="36"/>
      <c r="G800" s="36"/>
      <c r="I800" s="26"/>
      <c r="J800" s="30"/>
      <c r="K800" s="36"/>
      <c r="L800" s="36"/>
      <c r="M800" s="36"/>
      <c r="N800" s="36"/>
    </row>
    <row r="801" spans="2:14" ht="21.6" thickBot="1" x14ac:dyDescent="0.55000000000000004">
      <c r="B801" s="35"/>
      <c r="C801" s="19"/>
      <c r="D801" s="24"/>
      <c r="E801" s="36"/>
      <c r="F801" s="36"/>
      <c r="G801" s="36"/>
      <c r="I801" s="15">
        <f>SUM(I796:I800)</f>
        <v>0</v>
      </c>
      <c r="J801" s="93" t="str">
        <f>IF(I801&gt;=5,"YA NO PUEDE SOLICITAR DIAS CAPACITACION","PUEDE SOLICITAR DIAS CAPACITACION")</f>
        <v>PUEDE SOLICITAR DIAS CAPACITACION</v>
      </c>
      <c r="K801" s="94"/>
      <c r="L801" s="94"/>
      <c r="M801" s="94"/>
      <c r="N801" s="95"/>
    </row>
    <row r="802" spans="2:14" ht="21.6" thickBot="1" x14ac:dyDescent="0.55000000000000004">
      <c r="B802" s="35"/>
      <c r="C802" s="19"/>
      <c r="D802" s="24"/>
      <c r="E802" s="36"/>
      <c r="F802" s="36"/>
      <c r="G802" s="36"/>
      <c r="I802" s="17">
        <f>5-I801</f>
        <v>5</v>
      </c>
      <c r="J802" s="93" t="str">
        <f>IF(I801&gt;5,"EXISTE UN ERROR","OK")</f>
        <v>OK</v>
      </c>
      <c r="K802" s="94"/>
      <c r="L802" s="94"/>
      <c r="M802" s="94"/>
      <c r="N802" s="95"/>
    </row>
    <row r="803" spans="2:14" ht="17.399999999999999" x14ac:dyDescent="0.45">
      <c r="B803" s="35"/>
      <c r="C803" s="19"/>
      <c r="D803" s="24"/>
      <c r="E803" s="36"/>
      <c r="F803" s="36"/>
      <c r="G803" s="36"/>
    </row>
    <row r="804" spans="2:14" ht="17.399999999999999" x14ac:dyDescent="0.45">
      <c r="B804" s="35"/>
      <c r="C804" s="19"/>
      <c r="D804" s="24"/>
      <c r="E804" s="36"/>
      <c r="F804" s="36"/>
      <c r="G804" s="36"/>
    </row>
    <row r="805" spans="2:14" ht="18" thickBot="1" x14ac:dyDescent="0.5">
      <c r="B805" s="35"/>
      <c r="C805" s="41"/>
      <c r="D805" s="42"/>
      <c r="E805" s="37"/>
      <c r="F805" s="37"/>
      <c r="G805" s="37"/>
    </row>
    <row r="806" spans="2:14" ht="21.6" thickBot="1" x14ac:dyDescent="0.55000000000000004">
      <c r="B806" s="85">
        <f>+E780-F780</f>
        <v>5</v>
      </c>
      <c r="C806" s="87" t="str">
        <f>IF(E780&lt;=F780,"YA NO TIENE FERIADOS","PUEDE SOLICITAR DIAS FERIADOS")</f>
        <v>PUEDE SOLICITAR DIAS FERIADOS</v>
      </c>
      <c r="D806" s="88"/>
      <c r="E806" s="88"/>
      <c r="F806" s="88"/>
      <c r="G806" s="89"/>
    </row>
    <row r="807" spans="2:14" ht="19.2" thickBot="1" x14ac:dyDescent="0.5">
      <c r="C807" s="90" t="str">
        <f>IF(F780&gt;E780,"EXISTE UN ERROR","OK")</f>
        <v>OK</v>
      </c>
      <c r="D807" s="91"/>
      <c r="E807" s="91"/>
      <c r="F807" s="91"/>
      <c r="G807" s="92"/>
    </row>
    <row r="812" spans="2:14" ht="19.2" thickBot="1" x14ac:dyDescent="0.5">
      <c r="B812" s="16" t="s">
        <v>83</v>
      </c>
      <c r="I812" s="16" t="s">
        <v>83</v>
      </c>
    </row>
    <row r="813" spans="2:14" ht="18.600000000000001" thickBot="1" x14ac:dyDescent="0.4">
      <c r="B813" s="5" t="s">
        <v>0</v>
      </c>
      <c r="C813" s="5" t="s">
        <v>1</v>
      </c>
      <c r="D813" s="5" t="s">
        <v>98</v>
      </c>
      <c r="E813" s="5" t="s">
        <v>12</v>
      </c>
      <c r="F813" s="6" t="s">
        <v>2</v>
      </c>
      <c r="G813" s="6" t="s">
        <v>7</v>
      </c>
      <c r="I813" s="2" t="s">
        <v>3</v>
      </c>
      <c r="J813" s="3" t="s">
        <v>4</v>
      </c>
      <c r="K813" s="3" t="s">
        <v>5</v>
      </c>
      <c r="L813" s="3" t="s">
        <v>6</v>
      </c>
      <c r="M813" s="3" t="s">
        <v>7</v>
      </c>
      <c r="N813" s="4" t="s">
        <v>8</v>
      </c>
    </row>
    <row r="814" spans="2:14" ht="17.399999999999999" x14ac:dyDescent="0.45">
      <c r="B814" s="9">
        <v>15</v>
      </c>
      <c r="C814" s="9">
        <v>0</v>
      </c>
      <c r="D814" s="9">
        <v>0</v>
      </c>
      <c r="E814" s="11">
        <f>+B814+C814+D814</f>
        <v>15</v>
      </c>
      <c r="F814" s="11">
        <f>SUM(B815:B839)+SUM(D815:D839)</f>
        <v>15</v>
      </c>
      <c r="G814" s="19"/>
      <c r="I814" s="21">
        <v>0.5</v>
      </c>
      <c r="J814" s="22" t="s">
        <v>10</v>
      </c>
      <c r="K814" s="23">
        <v>45679</v>
      </c>
      <c r="L814" s="23">
        <v>45679</v>
      </c>
      <c r="M814" s="69" t="s">
        <v>104</v>
      </c>
      <c r="N814" s="25"/>
    </row>
    <row r="815" spans="2:14" ht="17.399999999999999" x14ac:dyDescent="0.45">
      <c r="B815" s="35">
        <v>10</v>
      </c>
      <c r="C815" s="19"/>
      <c r="D815" s="24"/>
      <c r="E815" s="27">
        <v>45706</v>
      </c>
      <c r="F815" s="27">
        <v>45719</v>
      </c>
      <c r="G815" s="69" t="s">
        <v>120</v>
      </c>
      <c r="I815" s="26">
        <v>0.5</v>
      </c>
      <c r="J815" s="22" t="s">
        <v>10</v>
      </c>
      <c r="K815" s="27">
        <v>45734</v>
      </c>
      <c r="L815" s="27">
        <v>45734</v>
      </c>
      <c r="M815" s="70" t="s">
        <v>123</v>
      </c>
      <c r="N815" s="24"/>
    </row>
    <row r="816" spans="2:14" ht="17.399999999999999" x14ac:dyDescent="0.45">
      <c r="B816" s="35">
        <v>2</v>
      </c>
      <c r="C816" s="19"/>
      <c r="D816" s="24"/>
      <c r="E816" s="27">
        <v>45777</v>
      </c>
      <c r="F816" s="27">
        <v>45779</v>
      </c>
      <c r="G816" s="69" t="s">
        <v>138</v>
      </c>
      <c r="I816" s="26">
        <v>1</v>
      </c>
      <c r="J816" s="22"/>
      <c r="K816" s="27">
        <v>45749</v>
      </c>
      <c r="L816" s="27">
        <v>45749</v>
      </c>
      <c r="M816" s="71" t="s">
        <v>130</v>
      </c>
      <c r="N816" s="24"/>
    </row>
    <row r="817" spans="2:14" ht="17.399999999999999" x14ac:dyDescent="0.45">
      <c r="B817" s="35">
        <v>2</v>
      </c>
      <c r="C817" s="19"/>
      <c r="D817" s="24"/>
      <c r="E817" s="27">
        <v>45973</v>
      </c>
      <c r="F817" s="27">
        <v>45974</v>
      </c>
      <c r="G817" s="24"/>
      <c r="I817" s="26">
        <v>0.5</v>
      </c>
      <c r="J817" s="22" t="s">
        <v>9</v>
      </c>
      <c r="K817" s="27">
        <v>45825</v>
      </c>
      <c r="L817" s="27">
        <v>45825</v>
      </c>
      <c r="M817" s="69" t="s">
        <v>153</v>
      </c>
      <c r="N817" s="24"/>
    </row>
    <row r="818" spans="2:14" ht="17.399999999999999" x14ac:dyDescent="0.45">
      <c r="B818" s="35">
        <v>1</v>
      </c>
      <c r="C818" s="19"/>
      <c r="D818" s="24"/>
      <c r="E818" s="27">
        <v>45980</v>
      </c>
      <c r="F818" s="27">
        <v>45980</v>
      </c>
      <c r="G818" s="24"/>
      <c r="I818" s="26"/>
      <c r="J818" s="22"/>
      <c r="K818" s="27"/>
      <c r="L818" s="27"/>
      <c r="M818" s="24"/>
      <c r="N818" s="24"/>
    </row>
    <row r="819" spans="2:14" ht="17.399999999999999" x14ac:dyDescent="0.45">
      <c r="B819" s="35"/>
      <c r="C819" s="19"/>
      <c r="D819" s="24"/>
      <c r="E819" s="24"/>
      <c r="F819" s="24"/>
      <c r="G819" s="24"/>
      <c r="I819" s="26"/>
      <c r="J819" s="22"/>
      <c r="K819" s="24"/>
      <c r="L819" s="24"/>
      <c r="M819" s="24"/>
      <c r="N819" s="24"/>
    </row>
    <row r="820" spans="2:14" ht="17.399999999999999" x14ac:dyDescent="0.45">
      <c r="B820" s="35"/>
      <c r="C820" s="19"/>
      <c r="D820" s="24"/>
      <c r="E820" s="24"/>
      <c r="F820" s="24"/>
      <c r="G820" s="24"/>
      <c r="I820" s="26"/>
      <c r="J820" s="22"/>
      <c r="K820" s="24"/>
      <c r="L820" s="24"/>
      <c r="M820" s="24"/>
      <c r="N820" s="24"/>
    </row>
    <row r="821" spans="2:14" ht="17.399999999999999" x14ac:dyDescent="0.45">
      <c r="B821" s="35"/>
      <c r="C821" s="19"/>
      <c r="D821" s="24"/>
      <c r="E821" s="24"/>
      <c r="F821" s="24"/>
      <c r="G821" s="24"/>
      <c r="I821" s="26"/>
      <c r="J821" s="22"/>
      <c r="K821" s="24"/>
      <c r="L821" s="24"/>
      <c r="M821" s="24"/>
      <c r="N821" s="24"/>
    </row>
    <row r="822" spans="2:14" ht="17.399999999999999" x14ac:dyDescent="0.45">
      <c r="B822" s="35"/>
      <c r="C822" s="19"/>
      <c r="D822" s="24"/>
      <c r="E822" s="24"/>
      <c r="F822" s="24"/>
      <c r="G822" s="24"/>
      <c r="I822" s="26"/>
      <c r="J822" s="22"/>
      <c r="K822" s="24"/>
      <c r="L822" s="24"/>
      <c r="M822" s="24"/>
      <c r="N822" s="24"/>
    </row>
    <row r="823" spans="2:14" ht="17.399999999999999" x14ac:dyDescent="0.45">
      <c r="B823" s="35"/>
      <c r="C823" s="19"/>
      <c r="D823" s="24"/>
      <c r="E823" s="24"/>
      <c r="F823" s="24"/>
      <c r="G823" s="24"/>
      <c r="I823" s="26"/>
      <c r="J823" s="22"/>
      <c r="K823" s="24"/>
      <c r="L823" s="24"/>
      <c r="M823" s="24"/>
      <c r="N823" s="24"/>
    </row>
    <row r="824" spans="2:14" ht="17.399999999999999" x14ac:dyDescent="0.45">
      <c r="B824" s="35"/>
      <c r="C824" s="19"/>
      <c r="D824" s="24"/>
      <c r="E824" s="24"/>
      <c r="F824" s="24"/>
      <c r="G824" s="24"/>
      <c r="I824" s="26"/>
      <c r="J824" s="22"/>
      <c r="K824" s="24"/>
      <c r="L824" s="24"/>
      <c r="M824" s="24"/>
      <c r="N824" s="24"/>
    </row>
    <row r="825" spans="2:14" ht="18" thickBot="1" x14ac:dyDescent="0.5">
      <c r="B825" s="35"/>
      <c r="C825" s="19"/>
      <c r="D825" s="24"/>
      <c r="E825" s="24"/>
      <c r="F825" s="24"/>
      <c r="G825" s="24"/>
      <c r="I825" s="28"/>
      <c r="J825" s="22"/>
      <c r="K825" s="29"/>
      <c r="L825" s="29"/>
      <c r="M825" s="29"/>
      <c r="N825" s="29"/>
    </row>
    <row r="826" spans="2:14" ht="21.6" thickBot="1" x14ac:dyDescent="0.55000000000000004">
      <c r="B826" s="35"/>
      <c r="C826" s="19"/>
      <c r="D826" s="24"/>
      <c r="E826" s="36"/>
      <c r="F826" s="36"/>
      <c r="G826" s="36"/>
      <c r="I826" s="15">
        <f>SUM(I814:I825)</f>
        <v>2.5</v>
      </c>
      <c r="J826" s="93" t="str">
        <f>IF(I826&gt;=6,"YA NO PUEDE SOLICITAR DIAS ADMINISTRATIVOS","PUEDE SOLICITAR DIAS ADMINISTRATIVOS")</f>
        <v>PUEDE SOLICITAR DIAS ADMINISTRATIVOS</v>
      </c>
      <c r="K826" s="94"/>
      <c r="L826" s="94"/>
      <c r="M826" s="94"/>
      <c r="N826" s="95"/>
    </row>
    <row r="827" spans="2:14" ht="21.6" thickBot="1" x14ac:dyDescent="0.55000000000000004">
      <c r="B827" s="35"/>
      <c r="C827" s="19"/>
      <c r="D827" s="24"/>
      <c r="E827" s="36"/>
      <c r="F827" s="36"/>
      <c r="G827" s="36"/>
      <c r="I827" s="17">
        <f>6-I826</f>
        <v>3.5</v>
      </c>
      <c r="J827" s="93" t="str">
        <f>IF(I826&gt;6,"EXISTE UN ERROR","OK")</f>
        <v>OK</v>
      </c>
      <c r="K827" s="94"/>
      <c r="L827" s="94"/>
      <c r="M827" s="94"/>
      <c r="N827" s="95"/>
    </row>
    <row r="828" spans="2:14" ht="18" thickBot="1" x14ac:dyDescent="0.5">
      <c r="B828" s="35"/>
      <c r="C828" s="19"/>
      <c r="D828" s="24"/>
      <c r="E828" s="36"/>
      <c r="F828" s="36"/>
      <c r="G828" s="36"/>
      <c r="I828" s="1"/>
    </row>
    <row r="829" spans="2:14" ht="19.8" thickBot="1" x14ac:dyDescent="0.5">
      <c r="B829" s="35"/>
      <c r="C829" s="19"/>
      <c r="D829" s="24"/>
      <c r="E829" s="36"/>
      <c r="F829" s="36"/>
      <c r="G829" s="36"/>
      <c r="I829" s="12" t="s">
        <v>3</v>
      </c>
      <c r="J829" s="13"/>
      <c r="K829" s="13" t="s">
        <v>5</v>
      </c>
      <c r="L829" s="13" t="s">
        <v>6</v>
      </c>
      <c r="M829" s="13" t="s">
        <v>7</v>
      </c>
      <c r="N829" s="14" t="s">
        <v>8</v>
      </c>
    </row>
    <row r="830" spans="2:14" ht="17.399999999999999" x14ac:dyDescent="0.45">
      <c r="B830" s="35"/>
      <c r="C830" s="19"/>
      <c r="D830" s="24"/>
      <c r="E830" s="36"/>
      <c r="F830" s="36"/>
      <c r="G830" s="36"/>
      <c r="I830" s="21">
        <v>1</v>
      </c>
      <c r="J830" s="30"/>
      <c r="K830" s="31">
        <v>45867</v>
      </c>
      <c r="L830" s="31">
        <v>45867</v>
      </c>
      <c r="M830" s="32"/>
      <c r="N830" s="32"/>
    </row>
    <row r="831" spans="2:14" ht="17.399999999999999" x14ac:dyDescent="0.45">
      <c r="B831" s="35"/>
      <c r="C831" s="19"/>
      <c r="D831" s="24"/>
      <c r="E831" s="36"/>
      <c r="F831" s="36"/>
      <c r="G831" s="36"/>
      <c r="I831" s="26">
        <v>1</v>
      </c>
      <c r="J831" s="30"/>
      <c r="K831" s="33">
        <v>45868</v>
      </c>
      <c r="L831" s="33">
        <v>45868</v>
      </c>
      <c r="M831" s="34"/>
      <c r="N831" s="34"/>
    </row>
    <row r="832" spans="2:14" ht="17.399999999999999" x14ac:dyDescent="0.45">
      <c r="B832" s="35"/>
      <c r="C832" s="19"/>
      <c r="D832" s="24"/>
      <c r="E832" s="36"/>
      <c r="F832" s="36"/>
      <c r="G832" s="36"/>
      <c r="I832" s="26">
        <v>2</v>
      </c>
      <c r="J832" s="30"/>
      <c r="K832" s="33">
        <v>45959</v>
      </c>
      <c r="L832" s="33">
        <v>45960</v>
      </c>
      <c r="M832" s="34"/>
      <c r="N832" s="34"/>
    </row>
    <row r="833" spans="2:14" ht="17.399999999999999" x14ac:dyDescent="0.45">
      <c r="B833" s="35"/>
      <c r="C833" s="19"/>
      <c r="D833" s="24"/>
      <c r="E833" s="36"/>
      <c r="F833" s="36"/>
      <c r="G833" s="36"/>
      <c r="I833" s="26"/>
      <c r="J833" s="30"/>
      <c r="K833" s="34"/>
      <c r="L833" s="34"/>
      <c r="M833" s="34"/>
      <c r="N833" s="34"/>
    </row>
    <row r="834" spans="2:14" ht="18" thickBot="1" x14ac:dyDescent="0.5">
      <c r="B834" s="35"/>
      <c r="C834" s="19"/>
      <c r="D834" s="24"/>
      <c r="E834" s="36"/>
      <c r="F834" s="36"/>
      <c r="G834" s="36"/>
      <c r="I834" s="26"/>
      <c r="J834" s="30"/>
      <c r="K834" s="34"/>
      <c r="L834" s="34"/>
      <c r="M834" s="34"/>
      <c r="N834" s="34"/>
    </row>
    <row r="835" spans="2:14" ht="21.6" thickBot="1" x14ac:dyDescent="0.55000000000000004">
      <c r="B835" s="35"/>
      <c r="C835" s="19"/>
      <c r="D835" s="24"/>
      <c r="E835" s="36"/>
      <c r="F835" s="36"/>
      <c r="G835" s="36"/>
      <c r="I835" s="15">
        <f>SUM(I830:I834)</f>
        <v>4</v>
      </c>
      <c r="J835" s="93" t="str">
        <f>IF(I835&gt;=5,"YA NO PUEDE SOLICITAR DIAS CAPACITACION","PUEDE SOLICITAR DIAS CAPACITACION")</f>
        <v>PUEDE SOLICITAR DIAS CAPACITACION</v>
      </c>
      <c r="K835" s="94"/>
      <c r="L835" s="94"/>
      <c r="M835" s="94"/>
      <c r="N835" s="95"/>
    </row>
    <row r="836" spans="2:14" ht="21.6" thickBot="1" x14ac:dyDescent="0.55000000000000004">
      <c r="B836" s="35"/>
      <c r="C836" s="19"/>
      <c r="D836" s="24"/>
      <c r="E836" s="36"/>
      <c r="F836" s="36"/>
      <c r="G836" s="36"/>
      <c r="I836" s="17">
        <f>5-I835</f>
        <v>1</v>
      </c>
      <c r="J836" s="93" t="str">
        <f>IF(I835&gt;5,"EXISTE UN ERROR","OK")</f>
        <v>OK</v>
      </c>
      <c r="K836" s="94"/>
      <c r="L836" s="94"/>
      <c r="M836" s="94"/>
      <c r="N836" s="95"/>
    </row>
    <row r="837" spans="2:14" ht="17.399999999999999" x14ac:dyDescent="0.45">
      <c r="B837" s="35"/>
      <c r="C837" s="19"/>
      <c r="D837" s="24"/>
      <c r="E837" s="36"/>
      <c r="F837" s="36"/>
      <c r="G837" s="36"/>
    </row>
    <row r="838" spans="2:14" ht="17.399999999999999" x14ac:dyDescent="0.45">
      <c r="B838" s="35"/>
      <c r="C838" s="19"/>
      <c r="D838" s="24"/>
      <c r="E838" s="36"/>
      <c r="F838" s="36"/>
      <c r="G838" s="36"/>
    </row>
    <row r="839" spans="2:14" ht="18" thickBot="1" x14ac:dyDescent="0.5">
      <c r="B839" s="35"/>
      <c r="C839" s="20"/>
      <c r="D839" s="29"/>
      <c r="E839" s="37"/>
      <c r="F839" s="37"/>
      <c r="G839" s="37"/>
    </row>
    <row r="840" spans="2:14" ht="21.6" thickBot="1" x14ac:dyDescent="0.55000000000000004">
      <c r="B840" s="8">
        <f>+E814-F814</f>
        <v>0</v>
      </c>
      <c r="C840" s="87" t="str">
        <f>IF(E814&lt;=F814,"YA NO TIENE FERIADOS","PUEDE SOLICITAR DIAS FERIADOS")</f>
        <v>YA NO TIENE FERIADOS</v>
      </c>
      <c r="D840" s="88"/>
      <c r="E840" s="88"/>
      <c r="F840" s="88"/>
      <c r="G840" s="89"/>
    </row>
    <row r="841" spans="2:14" ht="19.2" thickBot="1" x14ac:dyDescent="0.5">
      <c r="C841" s="90" t="str">
        <f>IF(F814&gt;E814,"EXISTE UN ERROR","OK")</f>
        <v>OK</v>
      </c>
      <c r="D841" s="91"/>
      <c r="E841" s="91"/>
      <c r="F841" s="91"/>
      <c r="G841" s="92"/>
    </row>
    <row r="844" spans="2:14" ht="19.2" thickBot="1" x14ac:dyDescent="0.5">
      <c r="B844" s="16" t="s">
        <v>85</v>
      </c>
      <c r="I844" s="16" t="s">
        <v>85</v>
      </c>
    </row>
    <row r="845" spans="2:14" ht="18.600000000000001" thickBot="1" x14ac:dyDescent="0.4">
      <c r="B845" s="5" t="s">
        <v>0</v>
      </c>
      <c r="C845" s="5" t="s">
        <v>1</v>
      </c>
      <c r="D845" s="5" t="s">
        <v>98</v>
      </c>
      <c r="E845" s="5" t="s">
        <v>12</v>
      </c>
      <c r="F845" s="6" t="s">
        <v>2</v>
      </c>
      <c r="G845" s="6" t="s">
        <v>7</v>
      </c>
      <c r="I845" s="2" t="s">
        <v>3</v>
      </c>
      <c r="J845" s="3" t="s">
        <v>4</v>
      </c>
      <c r="K845" s="3" t="s">
        <v>5</v>
      </c>
      <c r="L845" s="3" t="s">
        <v>6</v>
      </c>
      <c r="M845" s="3" t="s">
        <v>7</v>
      </c>
      <c r="N845" s="4" t="s">
        <v>8</v>
      </c>
    </row>
    <row r="846" spans="2:14" ht="17.399999999999999" x14ac:dyDescent="0.45">
      <c r="B846" s="9">
        <v>15</v>
      </c>
      <c r="C846" s="9">
        <v>0</v>
      </c>
      <c r="D846" s="9">
        <v>0</v>
      </c>
      <c r="E846" s="11">
        <f>+B846+C846+D846</f>
        <v>15</v>
      </c>
      <c r="F846" s="11">
        <f>SUM(B847:B871)+SUM(D847:D871)</f>
        <v>14</v>
      </c>
      <c r="G846" s="19"/>
      <c r="I846" s="21">
        <v>1</v>
      </c>
      <c r="J846" s="22"/>
      <c r="K846" s="23">
        <v>45699</v>
      </c>
      <c r="L846" s="23">
        <v>45699</v>
      </c>
      <c r="M846" s="71" t="s">
        <v>117</v>
      </c>
      <c r="N846" s="25"/>
    </row>
    <row r="847" spans="2:14" ht="17.399999999999999" x14ac:dyDescent="0.45">
      <c r="B847" s="35">
        <v>14</v>
      </c>
      <c r="C847" s="19"/>
      <c r="D847" s="24"/>
      <c r="E847" s="27">
        <v>45757</v>
      </c>
      <c r="F847" s="27">
        <v>45777</v>
      </c>
      <c r="G847" s="69" t="s">
        <v>128</v>
      </c>
      <c r="I847" s="26">
        <v>1</v>
      </c>
      <c r="J847" s="22"/>
      <c r="K847" s="27">
        <v>45747</v>
      </c>
      <c r="L847" s="27">
        <v>45747</v>
      </c>
      <c r="M847" s="73" t="s">
        <v>121</v>
      </c>
      <c r="N847" s="24"/>
    </row>
    <row r="848" spans="2:14" ht="17.399999999999999" x14ac:dyDescent="0.45">
      <c r="B848" s="77"/>
      <c r="C848" s="19"/>
      <c r="D848" s="24"/>
      <c r="E848" s="27">
        <v>45768</v>
      </c>
      <c r="F848" s="27">
        <v>45777</v>
      </c>
      <c r="G848" s="69" t="s">
        <v>138</v>
      </c>
      <c r="I848" s="26">
        <v>1</v>
      </c>
      <c r="J848" s="22"/>
      <c r="K848" s="27">
        <v>45750</v>
      </c>
      <c r="L848" s="27">
        <v>45750</v>
      </c>
      <c r="M848" s="71" t="s">
        <v>130</v>
      </c>
      <c r="N848" s="24"/>
    </row>
    <row r="849" spans="2:14" ht="17.399999999999999" x14ac:dyDescent="0.45">
      <c r="B849" s="35"/>
      <c r="C849" s="19"/>
      <c r="D849" s="24"/>
      <c r="E849" s="24"/>
      <c r="F849" s="24"/>
      <c r="G849" s="24"/>
      <c r="I849" s="26">
        <v>3</v>
      </c>
      <c r="J849" s="22"/>
      <c r="K849" s="27">
        <v>45754</v>
      </c>
      <c r="L849" s="27">
        <v>45756</v>
      </c>
      <c r="M849" s="71" t="s">
        <v>130</v>
      </c>
      <c r="N849" s="24"/>
    </row>
    <row r="850" spans="2:14" ht="17.399999999999999" x14ac:dyDescent="0.45">
      <c r="B850" s="35"/>
      <c r="C850" s="19"/>
      <c r="D850" s="24"/>
      <c r="E850" s="24"/>
      <c r="F850" s="24"/>
      <c r="G850" s="24"/>
      <c r="I850" s="26"/>
      <c r="J850" s="22"/>
      <c r="K850" s="27"/>
      <c r="L850" s="27"/>
      <c r="M850" s="24"/>
      <c r="N850" s="24"/>
    </row>
    <row r="851" spans="2:14" ht="17.399999999999999" x14ac:dyDescent="0.45">
      <c r="B851" s="35"/>
      <c r="C851" s="19"/>
      <c r="D851" s="24"/>
      <c r="E851" s="24"/>
      <c r="F851" s="24"/>
      <c r="G851" s="24"/>
      <c r="I851" s="26"/>
      <c r="J851" s="22"/>
      <c r="K851" s="27"/>
      <c r="L851" s="27"/>
      <c r="M851" s="24"/>
      <c r="N851" s="24"/>
    </row>
    <row r="852" spans="2:14" ht="17.399999999999999" x14ac:dyDescent="0.45">
      <c r="B852" s="35"/>
      <c r="C852" s="19"/>
      <c r="D852" s="24"/>
      <c r="E852" s="24"/>
      <c r="F852" s="24"/>
      <c r="G852" s="24"/>
      <c r="I852" s="26"/>
      <c r="J852" s="22"/>
      <c r="K852" s="24"/>
      <c r="L852" s="24"/>
      <c r="M852" s="24"/>
      <c r="N852" s="24"/>
    </row>
    <row r="853" spans="2:14" ht="17.399999999999999" x14ac:dyDescent="0.45">
      <c r="B853" s="35"/>
      <c r="C853" s="19"/>
      <c r="D853" s="24"/>
      <c r="E853" s="24"/>
      <c r="F853" s="24"/>
      <c r="G853" s="24"/>
      <c r="I853" s="26"/>
      <c r="J853" s="22"/>
      <c r="K853" s="24"/>
      <c r="L853" s="24"/>
      <c r="M853" s="24"/>
      <c r="N853" s="24"/>
    </row>
    <row r="854" spans="2:14" ht="17.399999999999999" x14ac:dyDescent="0.45">
      <c r="B854" s="35"/>
      <c r="C854" s="19"/>
      <c r="D854" s="24"/>
      <c r="E854" s="24"/>
      <c r="F854" s="24"/>
      <c r="G854" s="24"/>
      <c r="I854" s="26"/>
      <c r="J854" s="22"/>
      <c r="K854" s="24"/>
      <c r="L854" s="24"/>
      <c r="M854" s="24"/>
      <c r="N854" s="24"/>
    </row>
    <row r="855" spans="2:14" ht="17.399999999999999" x14ac:dyDescent="0.45">
      <c r="B855" s="35"/>
      <c r="C855" s="19"/>
      <c r="D855" s="24"/>
      <c r="E855" s="24"/>
      <c r="F855" s="24"/>
      <c r="G855" s="24"/>
      <c r="I855" s="26"/>
      <c r="J855" s="22"/>
      <c r="K855" s="24"/>
      <c r="L855" s="24"/>
      <c r="M855" s="24"/>
      <c r="N855" s="24"/>
    </row>
    <row r="856" spans="2:14" ht="17.399999999999999" x14ac:dyDescent="0.45">
      <c r="B856" s="35"/>
      <c r="C856" s="19"/>
      <c r="D856" s="24"/>
      <c r="E856" s="24"/>
      <c r="F856" s="24"/>
      <c r="G856" s="24"/>
      <c r="I856" s="26"/>
      <c r="J856" s="22"/>
      <c r="K856" s="24"/>
      <c r="L856" s="24"/>
      <c r="M856" s="24"/>
      <c r="N856" s="24"/>
    </row>
    <row r="857" spans="2:14" ht="18" thickBot="1" x14ac:dyDescent="0.5">
      <c r="B857" s="35"/>
      <c r="C857" s="19"/>
      <c r="D857" s="24"/>
      <c r="E857" s="24"/>
      <c r="F857" s="24"/>
      <c r="G857" s="24"/>
      <c r="I857" s="28"/>
      <c r="J857" s="22"/>
      <c r="K857" s="29"/>
      <c r="L857" s="29"/>
      <c r="M857" s="29"/>
      <c r="N857" s="29"/>
    </row>
    <row r="858" spans="2:14" ht="21.6" thickBot="1" x14ac:dyDescent="0.55000000000000004">
      <c r="B858" s="35"/>
      <c r="C858" s="19"/>
      <c r="D858" s="24"/>
      <c r="E858" s="36"/>
      <c r="F858" s="36"/>
      <c r="G858" s="36"/>
      <c r="I858" s="15">
        <f>SUM(I846:I857)</f>
        <v>6</v>
      </c>
      <c r="J858" s="93" t="str">
        <f>IF(I858&gt;=6,"YA NO PUEDE SOLICITAR DIAS ADMINISTRATIVOS","PUEDE SOLICITAR DIAS ADMINISTRATIVOS")</f>
        <v>YA NO PUEDE SOLICITAR DIAS ADMINISTRATIVOS</v>
      </c>
      <c r="K858" s="94"/>
      <c r="L858" s="94"/>
      <c r="M858" s="94"/>
      <c r="N858" s="95"/>
    </row>
    <row r="859" spans="2:14" ht="21.6" thickBot="1" x14ac:dyDescent="0.55000000000000004">
      <c r="B859" s="35"/>
      <c r="C859" s="19"/>
      <c r="D859" s="24"/>
      <c r="E859" s="36"/>
      <c r="F859" s="36"/>
      <c r="G859" s="36"/>
      <c r="I859" s="17">
        <f>6-I858</f>
        <v>0</v>
      </c>
      <c r="J859" s="93" t="str">
        <f>IF(I858&gt;6,"EXISTE UN ERROR","OK")</f>
        <v>OK</v>
      </c>
      <c r="K859" s="94"/>
      <c r="L859" s="94"/>
      <c r="M859" s="94"/>
      <c r="N859" s="95"/>
    </row>
    <row r="860" spans="2:14" ht="18" thickBot="1" x14ac:dyDescent="0.5">
      <c r="B860" s="35"/>
      <c r="C860" s="19"/>
      <c r="D860" s="24"/>
      <c r="E860" s="36"/>
      <c r="F860" s="36"/>
      <c r="G860" s="36"/>
      <c r="I860" s="1"/>
    </row>
    <row r="861" spans="2:14" ht="19.8" thickBot="1" x14ac:dyDescent="0.5">
      <c r="B861" s="35"/>
      <c r="C861" s="19"/>
      <c r="D861" s="24"/>
      <c r="E861" s="36"/>
      <c r="F861" s="36"/>
      <c r="G861" s="36"/>
      <c r="I861" s="12" t="s">
        <v>3</v>
      </c>
      <c r="J861" s="13"/>
      <c r="K861" s="13" t="s">
        <v>5</v>
      </c>
      <c r="L861" s="13" t="s">
        <v>6</v>
      </c>
      <c r="M861" s="13" t="s">
        <v>7</v>
      </c>
      <c r="N861" s="14" t="s">
        <v>8</v>
      </c>
    </row>
    <row r="862" spans="2:14" ht="17.399999999999999" x14ac:dyDescent="0.45">
      <c r="B862" s="35"/>
      <c r="C862" s="19"/>
      <c r="D862" s="24"/>
      <c r="E862" s="36"/>
      <c r="F862" s="36"/>
      <c r="G862" s="36"/>
      <c r="I862" s="21"/>
      <c r="J862" s="30"/>
      <c r="K862" s="30"/>
      <c r="L862" s="30"/>
      <c r="M862" s="30"/>
      <c r="N862" s="30"/>
    </row>
    <row r="863" spans="2:14" ht="17.399999999999999" x14ac:dyDescent="0.45">
      <c r="B863" s="35"/>
      <c r="C863" s="19"/>
      <c r="D863" s="24"/>
      <c r="E863" s="36"/>
      <c r="F863" s="36"/>
      <c r="G863" s="36"/>
      <c r="I863" s="26"/>
      <c r="J863" s="30"/>
      <c r="K863" s="36"/>
      <c r="L863" s="36"/>
      <c r="M863" s="36"/>
      <c r="N863" s="36"/>
    </row>
    <row r="864" spans="2:14" ht="17.399999999999999" x14ac:dyDescent="0.45">
      <c r="B864" s="35"/>
      <c r="C864" s="19"/>
      <c r="D864" s="24"/>
      <c r="E864" s="36"/>
      <c r="F864" s="36"/>
      <c r="G864" s="36"/>
      <c r="I864" s="26"/>
      <c r="J864" s="30"/>
      <c r="K864" s="36"/>
      <c r="L864" s="36"/>
      <c r="M864" s="36"/>
      <c r="N864" s="36"/>
    </row>
    <row r="865" spans="2:14" ht="17.399999999999999" x14ac:dyDescent="0.45">
      <c r="B865" s="35"/>
      <c r="C865" s="19"/>
      <c r="D865" s="24"/>
      <c r="E865" s="36"/>
      <c r="F865" s="36"/>
      <c r="G865" s="36"/>
      <c r="I865" s="26"/>
      <c r="J865" s="30"/>
      <c r="K865" s="36"/>
      <c r="L865" s="36"/>
      <c r="M865" s="36"/>
      <c r="N865" s="36"/>
    </row>
    <row r="866" spans="2:14" ht="18" thickBot="1" x14ac:dyDescent="0.5">
      <c r="B866" s="35"/>
      <c r="C866" s="19"/>
      <c r="D866" s="24"/>
      <c r="E866" s="36"/>
      <c r="F866" s="36"/>
      <c r="G866" s="36"/>
      <c r="I866" s="26"/>
      <c r="J866" s="30"/>
      <c r="K866" s="36"/>
      <c r="L866" s="36"/>
      <c r="M866" s="36"/>
      <c r="N866" s="36"/>
    </row>
    <row r="867" spans="2:14" ht="21.6" thickBot="1" x14ac:dyDescent="0.55000000000000004">
      <c r="B867" s="35"/>
      <c r="C867" s="19"/>
      <c r="D867" s="24"/>
      <c r="E867" s="36"/>
      <c r="F867" s="36"/>
      <c r="G867" s="36"/>
      <c r="I867" s="15">
        <f>SUM(I862:I866)</f>
        <v>0</v>
      </c>
      <c r="J867" s="93" t="str">
        <f>IF(I867&gt;=5,"YA NO PUEDE SOLICITAR DIAS CAPACITACION","PUEDE SOLICITAR DIAS CAPACITACION")</f>
        <v>PUEDE SOLICITAR DIAS CAPACITACION</v>
      </c>
      <c r="K867" s="94"/>
      <c r="L867" s="94"/>
      <c r="M867" s="94"/>
      <c r="N867" s="95"/>
    </row>
    <row r="868" spans="2:14" ht="21.6" thickBot="1" x14ac:dyDescent="0.55000000000000004">
      <c r="B868" s="35"/>
      <c r="C868" s="19"/>
      <c r="D868" s="24"/>
      <c r="E868" s="36"/>
      <c r="F868" s="36"/>
      <c r="G868" s="36"/>
      <c r="I868" s="17">
        <f>5-I867</f>
        <v>5</v>
      </c>
      <c r="J868" s="93" t="str">
        <f>IF(I867&gt;5,"EXISTE UN ERROR","OK")</f>
        <v>OK</v>
      </c>
      <c r="K868" s="94"/>
      <c r="L868" s="94"/>
      <c r="M868" s="94"/>
      <c r="N868" s="95"/>
    </row>
    <row r="869" spans="2:14" ht="17.399999999999999" x14ac:dyDescent="0.45">
      <c r="B869" s="35"/>
      <c r="C869" s="19"/>
      <c r="D869" s="24"/>
      <c r="E869" s="36"/>
      <c r="F869" s="36"/>
      <c r="G869" s="36"/>
    </row>
    <row r="870" spans="2:14" ht="17.399999999999999" x14ac:dyDescent="0.45">
      <c r="B870" s="35"/>
      <c r="C870" s="19"/>
      <c r="D870" s="24"/>
      <c r="E870" s="36"/>
      <c r="F870" s="36"/>
      <c r="G870" s="36"/>
    </row>
    <row r="871" spans="2:14" ht="18" thickBot="1" x14ac:dyDescent="0.5">
      <c r="B871" s="35"/>
      <c r="C871" s="20"/>
      <c r="D871" s="29"/>
      <c r="E871" s="37"/>
      <c r="F871" s="37"/>
      <c r="G871" s="37"/>
    </row>
    <row r="872" spans="2:14" ht="21.6" thickBot="1" x14ac:dyDescent="0.55000000000000004">
      <c r="B872" s="8">
        <f>+E846-F846</f>
        <v>1</v>
      </c>
      <c r="C872" s="87" t="str">
        <f>IF(E846&lt;=F846,"YA NO TIENE FERIADOS","PUEDE SOLICITAR DIAS FERIADOS")</f>
        <v>PUEDE SOLICITAR DIAS FERIADOS</v>
      </c>
      <c r="D872" s="88"/>
      <c r="E872" s="88"/>
      <c r="F872" s="88"/>
      <c r="G872" s="89"/>
    </row>
    <row r="873" spans="2:14" ht="19.2" thickBot="1" x14ac:dyDescent="0.5">
      <c r="C873" s="90" t="str">
        <f>IF(F846&gt;E846,"EXISTE UN ERROR","OK")</f>
        <v>OK</v>
      </c>
      <c r="D873" s="91"/>
      <c r="E873" s="91"/>
      <c r="F873" s="91"/>
      <c r="G873" s="92"/>
    </row>
    <row r="878" spans="2:14" ht="19.2" thickBot="1" x14ac:dyDescent="0.5">
      <c r="B878" s="16" t="s">
        <v>61</v>
      </c>
      <c r="I878" s="16" t="s">
        <v>61</v>
      </c>
    </row>
    <row r="879" spans="2:14" ht="18.600000000000001" thickBot="1" x14ac:dyDescent="0.4">
      <c r="B879" s="5" t="s">
        <v>0</v>
      </c>
      <c r="C879" s="5" t="s">
        <v>1</v>
      </c>
      <c r="D879" s="5" t="s">
        <v>98</v>
      </c>
      <c r="E879" s="5" t="s">
        <v>12</v>
      </c>
      <c r="F879" s="6" t="s">
        <v>2</v>
      </c>
      <c r="G879" s="6" t="s">
        <v>7</v>
      </c>
      <c r="I879" s="2" t="s">
        <v>3</v>
      </c>
      <c r="J879" s="3" t="s">
        <v>4</v>
      </c>
      <c r="K879" s="3" t="s">
        <v>5</v>
      </c>
      <c r="L879" s="3" t="s">
        <v>6</v>
      </c>
      <c r="M879" s="3" t="s">
        <v>7</v>
      </c>
      <c r="N879" s="4" t="s">
        <v>8</v>
      </c>
    </row>
    <row r="880" spans="2:14" ht="17.399999999999999" x14ac:dyDescent="0.45">
      <c r="B880" s="9">
        <v>25</v>
      </c>
      <c r="C880" s="9">
        <v>0</v>
      </c>
      <c r="D880" s="9">
        <v>0</v>
      </c>
      <c r="E880" s="11">
        <f>+B880+C880+D880</f>
        <v>25</v>
      </c>
      <c r="F880" s="11">
        <f>SUM(B881:B905)+SUM(D881:D905)</f>
        <v>24</v>
      </c>
      <c r="G880" s="19"/>
      <c r="I880" s="21">
        <v>2</v>
      </c>
      <c r="J880" s="22"/>
      <c r="K880" s="23">
        <v>45659</v>
      </c>
      <c r="L880" s="23">
        <v>45660</v>
      </c>
      <c r="M880" s="71" t="s">
        <v>107</v>
      </c>
      <c r="N880" s="25"/>
    </row>
    <row r="881" spans="2:14" ht="17.399999999999999" x14ac:dyDescent="0.45">
      <c r="B881" s="35">
        <v>1</v>
      </c>
      <c r="C881" s="19"/>
      <c r="D881" s="24"/>
      <c r="E881" s="27">
        <v>45692</v>
      </c>
      <c r="F881" s="27">
        <v>45692</v>
      </c>
      <c r="G881" s="69" t="s">
        <v>119</v>
      </c>
      <c r="I881" s="26">
        <v>1</v>
      </c>
      <c r="J881" s="22"/>
      <c r="K881" s="27">
        <v>45685</v>
      </c>
      <c r="L881" s="27">
        <v>45685</v>
      </c>
      <c r="M881" s="69" t="s">
        <v>112</v>
      </c>
      <c r="N881" s="24"/>
    </row>
    <row r="882" spans="2:14" ht="17.399999999999999" x14ac:dyDescent="0.45">
      <c r="B882" s="35">
        <v>12</v>
      </c>
      <c r="C882" s="19"/>
      <c r="D882" s="24"/>
      <c r="E882" s="27">
        <v>45702</v>
      </c>
      <c r="F882" s="27">
        <v>45719</v>
      </c>
      <c r="G882" s="69" t="s">
        <v>118</v>
      </c>
      <c r="I882" s="26">
        <v>1</v>
      </c>
      <c r="J882" s="22"/>
      <c r="K882" s="27">
        <v>45691</v>
      </c>
      <c r="L882" s="27">
        <v>45691</v>
      </c>
      <c r="M882" s="71" t="s">
        <v>117</v>
      </c>
      <c r="N882" s="24"/>
    </row>
    <row r="883" spans="2:14" ht="17.399999999999999" x14ac:dyDescent="0.45">
      <c r="B883" s="35">
        <v>1</v>
      </c>
      <c r="C883" s="19"/>
      <c r="D883" s="24"/>
      <c r="E883" s="27">
        <v>45803</v>
      </c>
      <c r="F883" s="27">
        <v>45803</v>
      </c>
      <c r="G883" s="69" t="s">
        <v>148</v>
      </c>
      <c r="I883" s="26">
        <v>0.5</v>
      </c>
      <c r="J883" s="22" t="s">
        <v>10</v>
      </c>
      <c r="K883" s="27">
        <v>45743</v>
      </c>
      <c r="L883" s="27">
        <v>45743</v>
      </c>
      <c r="M883" s="73" t="s">
        <v>121</v>
      </c>
      <c r="N883" s="24"/>
    </row>
    <row r="884" spans="2:14" ht="17.399999999999999" x14ac:dyDescent="0.45">
      <c r="B884" s="35">
        <v>2</v>
      </c>
      <c r="C884" s="19"/>
      <c r="D884" s="24"/>
      <c r="E884" s="27">
        <v>45811</v>
      </c>
      <c r="F884" s="27">
        <v>45812</v>
      </c>
      <c r="G884" s="69" t="s">
        <v>150</v>
      </c>
      <c r="I884" s="26">
        <v>1</v>
      </c>
      <c r="J884" s="22"/>
      <c r="K884" s="27">
        <v>45779</v>
      </c>
      <c r="L884" s="27">
        <v>45779</v>
      </c>
      <c r="M884" s="69" t="s">
        <v>131</v>
      </c>
      <c r="N884" s="24"/>
    </row>
    <row r="885" spans="2:14" ht="17.399999999999999" x14ac:dyDescent="0.45">
      <c r="B885" s="35">
        <v>4</v>
      </c>
      <c r="C885" s="19"/>
      <c r="D885" s="24"/>
      <c r="E885" s="27">
        <v>45839</v>
      </c>
      <c r="F885" s="27">
        <v>45842</v>
      </c>
      <c r="G885" s="24"/>
      <c r="I885" s="26">
        <v>0.5</v>
      </c>
      <c r="J885" s="22" t="s">
        <v>9</v>
      </c>
      <c r="K885" s="27">
        <v>45838</v>
      </c>
      <c r="L885" s="27">
        <v>45838</v>
      </c>
      <c r="M885" s="69" t="s">
        <v>157</v>
      </c>
      <c r="N885" s="24"/>
    </row>
    <row r="886" spans="2:14" ht="17.399999999999999" x14ac:dyDescent="0.45">
      <c r="B886" s="35">
        <v>1</v>
      </c>
      <c r="C886" s="19"/>
      <c r="D886" s="24"/>
      <c r="E886" s="27">
        <v>45917</v>
      </c>
      <c r="F886" s="27">
        <v>45917</v>
      </c>
      <c r="G886" s="69" t="s">
        <v>200</v>
      </c>
      <c r="I886" s="26"/>
      <c r="J886" s="22"/>
      <c r="K886" s="27"/>
      <c r="L886" s="27"/>
      <c r="M886" s="24"/>
      <c r="N886" s="24"/>
    </row>
    <row r="887" spans="2:14" ht="17.399999999999999" x14ac:dyDescent="0.45">
      <c r="B887" s="35">
        <v>1</v>
      </c>
      <c r="C887" s="19"/>
      <c r="D887" s="24"/>
      <c r="E887" s="27">
        <v>45930</v>
      </c>
      <c r="F887" s="27">
        <v>45930</v>
      </c>
      <c r="G887" s="69" t="s">
        <v>203</v>
      </c>
      <c r="I887" s="26"/>
      <c r="J887" s="22"/>
      <c r="K887" s="24"/>
      <c r="L887" s="24"/>
      <c r="M887" s="24"/>
      <c r="N887" s="24"/>
    </row>
    <row r="888" spans="2:14" ht="17.399999999999999" x14ac:dyDescent="0.45">
      <c r="B888" s="35">
        <v>1</v>
      </c>
      <c r="C888" s="19"/>
      <c r="D888" s="24"/>
      <c r="E888" s="27">
        <v>45931</v>
      </c>
      <c r="F888" s="27">
        <v>45931</v>
      </c>
      <c r="G888" s="69" t="s">
        <v>216</v>
      </c>
      <c r="I888" s="26"/>
      <c r="J888" s="22"/>
      <c r="K888" s="24"/>
      <c r="L888" s="24"/>
      <c r="M888" s="24"/>
      <c r="N888" s="24"/>
    </row>
    <row r="889" spans="2:14" ht="17.399999999999999" x14ac:dyDescent="0.45">
      <c r="B889" s="35">
        <v>1</v>
      </c>
      <c r="C889" s="19"/>
      <c r="D889" s="24"/>
      <c r="E889" s="27">
        <v>45932</v>
      </c>
      <c r="F889" s="27">
        <v>45932</v>
      </c>
      <c r="G889" s="69" t="s">
        <v>215</v>
      </c>
      <c r="I889" s="26"/>
      <c r="J889" s="22"/>
      <c r="K889" s="24"/>
      <c r="L889" s="24"/>
      <c r="M889" s="24"/>
      <c r="N889" s="24"/>
    </row>
    <row r="890" spans="2:14" ht="17.399999999999999" x14ac:dyDescent="0.45">
      <c r="B890" s="35"/>
      <c r="C890" s="19"/>
      <c r="D890" s="24"/>
      <c r="E890" s="27"/>
      <c r="F890" s="27"/>
      <c r="G890" s="24"/>
      <c r="I890" s="26"/>
      <c r="J890" s="22"/>
      <c r="K890" s="24"/>
      <c r="L890" s="24"/>
      <c r="M890" s="24"/>
      <c r="N890" s="24"/>
    </row>
    <row r="891" spans="2:14" ht="18" thickBot="1" x14ac:dyDescent="0.5">
      <c r="B891" s="35"/>
      <c r="C891" s="19"/>
      <c r="D891" s="24"/>
      <c r="E891" s="27"/>
      <c r="F891" s="27"/>
      <c r="G891" s="24"/>
      <c r="I891" s="28"/>
      <c r="J891" s="22"/>
      <c r="K891" s="29"/>
      <c r="L891" s="29"/>
      <c r="M891" s="29"/>
      <c r="N891" s="29"/>
    </row>
    <row r="892" spans="2:14" ht="21.6" thickBot="1" x14ac:dyDescent="0.55000000000000004">
      <c r="B892" s="35"/>
      <c r="C892" s="19"/>
      <c r="D892" s="24"/>
      <c r="E892" s="27"/>
      <c r="F892" s="27"/>
      <c r="G892" s="24"/>
      <c r="I892" s="15">
        <f>SUM(I880:I891)</f>
        <v>6</v>
      </c>
      <c r="J892" s="93" t="str">
        <f>IF(I892&gt;=6,"YA NO PUEDE SOLICITAR DIAS ADMINISTRATIVOS","PUEDE SOLICITAR DIAS ADMINISTRATIVOS")</f>
        <v>YA NO PUEDE SOLICITAR DIAS ADMINISTRATIVOS</v>
      </c>
      <c r="K892" s="94"/>
      <c r="L892" s="94"/>
      <c r="M892" s="94"/>
      <c r="N892" s="95"/>
    </row>
    <row r="893" spans="2:14" ht="21.6" thickBot="1" x14ac:dyDescent="0.55000000000000004">
      <c r="B893" s="35"/>
      <c r="C893" s="19"/>
      <c r="D893" s="24"/>
      <c r="E893" s="27"/>
      <c r="F893" s="27"/>
      <c r="G893" s="24"/>
      <c r="I893" s="17">
        <f>6-I892</f>
        <v>0</v>
      </c>
      <c r="J893" s="93" t="str">
        <f>IF(I892&gt;6,"EXISTE UN ERROR","OK")</f>
        <v>OK</v>
      </c>
      <c r="K893" s="94"/>
      <c r="L893" s="94"/>
      <c r="M893" s="94"/>
      <c r="N893" s="95"/>
    </row>
    <row r="894" spans="2:14" ht="18" thickBot="1" x14ac:dyDescent="0.5">
      <c r="B894" s="35"/>
      <c r="C894" s="19"/>
      <c r="D894" s="24"/>
      <c r="E894" s="27"/>
      <c r="F894" s="27"/>
      <c r="G894" s="36"/>
      <c r="I894" s="1"/>
    </row>
    <row r="895" spans="2:14" ht="19.8" thickBot="1" x14ac:dyDescent="0.5">
      <c r="B895" s="35"/>
      <c r="C895" s="19"/>
      <c r="D895" s="24"/>
      <c r="E895" s="27"/>
      <c r="F895" s="27"/>
      <c r="G895" s="36"/>
      <c r="I895" s="12" t="s">
        <v>3</v>
      </c>
      <c r="J895" s="13"/>
      <c r="K895" s="13" t="s">
        <v>5</v>
      </c>
      <c r="L895" s="13" t="s">
        <v>6</v>
      </c>
      <c r="M895" s="13" t="s">
        <v>7</v>
      </c>
      <c r="N895" s="14" t="s">
        <v>8</v>
      </c>
    </row>
    <row r="896" spans="2:14" ht="17.399999999999999" x14ac:dyDescent="0.45">
      <c r="B896" s="35"/>
      <c r="C896" s="19"/>
      <c r="D896" s="24"/>
      <c r="E896" s="27"/>
      <c r="F896" s="27"/>
      <c r="G896" s="36"/>
      <c r="I896" s="21"/>
      <c r="J896" s="30"/>
      <c r="K896" s="31"/>
      <c r="L896" s="31"/>
      <c r="M896" s="32"/>
      <c r="N896" s="32"/>
    </row>
    <row r="897" spans="2:14" ht="17.399999999999999" x14ac:dyDescent="0.45">
      <c r="B897" s="35"/>
      <c r="C897" s="19"/>
      <c r="D897" s="24"/>
      <c r="E897" s="27"/>
      <c r="F897" s="27"/>
      <c r="G897" s="36"/>
      <c r="I897" s="26"/>
      <c r="J897" s="30"/>
      <c r="K897" s="33"/>
      <c r="L897" s="33"/>
      <c r="M897" s="34"/>
      <c r="N897" s="34"/>
    </row>
    <row r="898" spans="2:14" ht="17.399999999999999" x14ac:dyDescent="0.45">
      <c r="B898" s="35"/>
      <c r="C898" s="19"/>
      <c r="D898" s="24"/>
      <c r="E898" s="27"/>
      <c r="F898" s="27"/>
      <c r="G898" s="36"/>
      <c r="I898" s="26"/>
      <c r="J898" s="30"/>
      <c r="K898" s="33"/>
      <c r="L898" s="33"/>
      <c r="M898" s="34"/>
      <c r="N898" s="34"/>
    </row>
    <row r="899" spans="2:14" ht="17.399999999999999" x14ac:dyDescent="0.45">
      <c r="B899" s="35"/>
      <c r="C899" s="19"/>
      <c r="D899" s="24"/>
      <c r="E899" s="27"/>
      <c r="F899" s="27"/>
      <c r="G899" s="36"/>
      <c r="I899" s="26"/>
      <c r="J899" s="30"/>
      <c r="K899" s="33"/>
      <c r="L899" s="33"/>
      <c r="M899" s="34"/>
      <c r="N899" s="34"/>
    </row>
    <row r="900" spans="2:14" ht="18" thickBot="1" x14ac:dyDescent="0.5">
      <c r="B900" s="35"/>
      <c r="C900" s="19"/>
      <c r="D900" s="24"/>
      <c r="E900" s="27"/>
      <c r="F900" s="27"/>
      <c r="G900" s="36"/>
      <c r="I900" s="26"/>
      <c r="J900" s="30"/>
      <c r="K900" s="33"/>
      <c r="L900" s="33"/>
      <c r="M900" s="34"/>
      <c r="N900" s="34"/>
    </row>
    <row r="901" spans="2:14" ht="21.6" thickBot="1" x14ac:dyDescent="0.55000000000000004">
      <c r="B901" s="35"/>
      <c r="C901" s="19"/>
      <c r="D901" s="24"/>
      <c r="E901" s="27"/>
      <c r="F901" s="27"/>
      <c r="G901" s="36"/>
      <c r="I901" s="15">
        <f>SUM(I896:I900)</f>
        <v>0</v>
      </c>
      <c r="J901" s="93" t="str">
        <f>IF(I901&gt;=5,"YA NO PUEDE SOLICITAR DIAS CAPACITACION","PUEDE SOLICITAR DIAS CAPACITACION")</f>
        <v>PUEDE SOLICITAR DIAS CAPACITACION</v>
      </c>
      <c r="K901" s="94"/>
      <c r="L901" s="94"/>
      <c r="M901" s="94"/>
      <c r="N901" s="95"/>
    </row>
    <row r="902" spans="2:14" ht="21.6" thickBot="1" x14ac:dyDescent="0.55000000000000004">
      <c r="B902" s="35"/>
      <c r="C902" s="19"/>
      <c r="D902" s="24"/>
      <c r="E902" s="27"/>
      <c r="F902" s="27"/>
      <c r="G902" s="36"/>
      <c r="I902" s="17">
        <f>5-I901</f>
        <v>5</v>
      </c>
      <c r="J902" s="93" t="str">
        <f>IF(I901&gt;5,"EXISTE UN ERROR","OK")</f>
        <v>OK</v>
      </c>
      <c r="K902" s="94"/>
      <c r="L902" s="94"/>
      <c r="M902" s="94"/>
      <c r="N902" s="95"/>
    </row>
    <row r="903" spans="2:14" ht="17.399999999999999" x14ac:dyDescent="0.45">
      <c r="B903" s="35"/>
      <c r="C903" s="19"/>
      <c r="D903" s="24"/>
      <c r="E903" s="27"/>
      <c r="F903" s="27"/>
      <c r="G903" s="36"/>
    </row>
    <row r="904" spans="2:14" ht="17.399999999999999" x14ac:dyDescent="0.45">
      <c r="B904" s="35"/>
      <c r="C904" s="19"/>
      <c r="D904" s="24"/>
      <c r="E904" s="27"/>
      <c r="F904" s="27"/>
      <c r="G904" s="36"/>
    </row>
    <row r="905" spans="2:14" ht="18" thickBot="1" x14ac:dyDescent="0.5">
      <c r="B905" s="35"/>
      <c r="C905" s="20"/>
      <c r="D905" s="29"/>
      <c r="E905" s="27"/>
      <c r="F905" s="27"/>
      <c r="G905" s="37"/>
    </row>
    <row r="906" spans="2:14" ht="21.6" thickBot="1" x14ac:dyDescent="0.55000000000000004">
      <c r="B906" s="8">
        <f>+E880-F880</f>
        <v>1</v>
      </c>
      <c r="C906" s="87" t="str">
        <f>IF(E880&lt;=F880,"YA NO TIENE FERIADOS","PUEDE SOLICITAR DIAS FERIADOS")</f>
        <v>PUEDE SOLICITAR DIAS FERIADOS</v>
      </c>
      <c r="D906" s="88"/>
      <c r="E906" s="88"/>
      <c r="F906" s="88"/>
      <c r="G906" s="89"/>
    </row>
    <row r="907" spans="2:14" ht="19.2" thickBot="1" x14ac:dyDescent="0.5">
      <c r="C907" s="90" t="str">
        <f>IF(F880&gt;E880,"EXISTE UN ERROR","OK")</f>
        <v>OK</v>
      </c>
      <c r="D907" s="91"/>
      <c r="E907" s="91"/>
      <c r="F907" s="91"/>
      <c r="G907" s="92"/>
    </row>
    <row r="909" spans="2:14" ht="19.2" thickBot="1" x14ac:dyDescent="0.5">
      <c r="B909" s="16" t="s">
        <v>68</v>
      </c>
      <c r="I909" s="16" t="s">
        <v>68</v>
      </c>
    </row>
    <row r="910" spans="2:14" ht="18.600000000000001" thickBot="1" x14ac:dyDescent="0.4">
      <c r="B910" s="5" t="s">
        <v>0</v>
      </c>
      <c r="C910" s="5" t="s">
        <v>1</v>
      </c>
      <c r="D910" s="5" t="s">
        <v>98</v>
      </c>
      <c r="E910" s="5" t="s">
        <v>12</v>
      </c>
      <c r="F910" s="6" t="s">
        <v>2</v>
      </c>
      <c r="G910" s="6" t="s">
        <v>7</v>
      </c>
      <c r="I910" s="2" t="s">
        <v>3</v>
      </c>
      <c r="J910" s="3" t="s">
        <v>4</v>
      </c>
      <c r="K910" s="3" t="s">
        <v>5</v>
      </c>
      <c r="L910" s="3" t="s">
        <v>6</v>
      </c>
      <c r="M910" s="3" t="s">
        <v>7</v>
      </c>
      <c r="N910" s="4" t="s">
        <v>8</v>
      </c>
    </row>
    <row r="911" spans="2:14" ht="17.399999999999999" x14ac:dyDescent="0.45">
      <c r="B911" s="9">
        <v>15</v>
      </c>
      <c r="C911" s="9">
        <v>0</v>
      </c>
      <c r="D911" s="9">
        <v>0</v>
      </c>
      <c r="E911" s="11">
        <f>+B911+C911+D911</f>
        <v>15</v>
      </c>
      <c r="F911" s="11">
        <f>SUM(B912:B936)+SUM(D912:D936)</f>
        <v>15</v>
      </c>
      <c r="G911" s="19"/>
      <c r="I911" s="21">
        <v>1</v>
      </c>
      <c r="J911" s="22"/>
      <c r="K911" s="23">
        <v>45678</v>
      </c>
      <c r="L911" s="23">
        <v>45678</v>
      </c>
      <c r="M911" s="69" t="s">
        <v>104</v>
      </c>
      <c r="N911" s="25"/>
    </row>
    <row r="912" spans="2:14" ht="17.399999999999999" x14ac:dyDescent="0.45">
      <c r="B912" s="35">
        <v>10</v>
      </c>
      <c r="C912" s="19"/>
      <c r="D912" s="24"/>
      <c r="E912" s="27">
        <v>45659</v>
      </c>
      <c r="F912" s="27">
        <v>45672</v>
      </c>
      <c r="G912" s="69" t="s">
        <v>105</v>
      </c>
      <c r="I912" s="26">
        <v>0.5</v>
      </c>
      <c r="J912" s="22" t="s">
        <v>10</v>
      </c>
      <c r="K912" s="27">
        <v>45723</v>
      </c>
      <c r="L912" s="27">
        <v>45723</v>
      </c>
      <c r="M912" s="69" t="s">
        <v>122</v>
      </c>
      <c r="N912" s="24"/>
    </row>
    <row r="913" spans="2:14" ht="17.399999999999999" x14ac:dyDescent="0.45">
      <c r="B913" s="35">
        <v>1</v>
      </c>
      <c r="C913" s="19"/>
      <c r="D913" s="24"/>
      <c r="E913" s="27">
        <v>45747</v>
      </c>
      <c r="F913" s="27">
        <v>45747</v>
      </c>
      <c r="G913" s="69" t="s">
        <v>124</v>
      </c>
      <c r="I913" s="26">
        <v>1</v>
      </c>
      <c r="J913" s="22"/>
      <c r="K913" s="27">
        <v>45887</v>
      </c>
      <c r="L913" s="27">
        <v>45887</v>
      </c>
      <c r="M913" s="69" t="s">
        <v>174</v>
      </c>
      <c r="N913" s="24"/>
    </row>
    <row r="914" spans="2:14" ht="17.399999999999999" x14ac:dyDescent="0.45">
      <c r="B914" s="35">
        <v>1</v>
      </c>
      <c r="C914" s="19"/>
      <c r="D914" s="24"/>
      <c r="E914" s="27">
        <v>45761</v>
      </c>
      <c r="F914" s="27">
        <v>45761</v>
      </c>
      <c r="G914" s="69" t="s">
        <v>138</v>
      </c>
      <c r="I914" s="26">
        <v>0.5</v>
      </c>
      <c r="J914" s="22" t="s">
        <v>10</v>
      </c>
      <c r="K914" s="27">
        <v>45905</v>
      </c>
      <c r="L914" s="27">
        <v>45905</v>
      </c>
      <c r="M914" s="70" t="s">
        <v>190</v>
      </c>
      <c r="N914" s="24"/>
    </row>
    <row r="915" spans="2:14" ht="17.399999999999999" x14ac:dyDescent="0.45">
      <c r="B915" s="35">
        <v>1</v>
      </c>
      <c r="C915" s="19"/>
      <c r="D915" s="24"/>
      <c r="E915" s="27">
        <v>45768</v>
      </c>
      <c r="F915" s="27">
        <v>45768</v>
      </c>
      <c r="G915" s="69" t="s">
        <v>138</v>
      </c>
      <c r="I915" s="26">
        <v>0.5</v>
      </c>
      <c r="J915" s="22" t="s">
        <v>9</v>
      </c>
      <c r="K915" s="27">
        <v>45924</v>
      </c>
      <c r="L915" s="27">
        <v>45924</v>
      </c>
      <c r="M915" s="69" t="s">
        <v>196</v>
      </c>
      <c r="N915" s="24"/>
    </row>
    <row r="916" spans="2:14" ht="17.399999999999999" x14ac:dyDescent="0.45">
      <c r="B916" s="35">
        <v>1</v>
      </c>
      <c r="C916" s="19"/>
      <c r="D916" s="24"/>
      <c r="E916" s="27">
        <v>45827</v>
      </c>
      <c r="F916" s="27">
        <v>45827</v>
      </c>
      <c r="G916" s="24"/>
      <c r="I916" s="26">
        <v>0.5</v>
      </c>
      <c r="J916" s="22" t="s">
        <v>10</v>
      </c>
      <c r="K916" s="27">
        <v>45953</v>
      </c>
      <c r="L916" s="27">
        <v>45953</v>
      </c>
      <c r="M916" s="24"/>
      <c r="N916" s="24"/>
    </row>
    <row r="917" spans="2:14" ht="17.399999999999999" x14ac:dyDescent="0.45">
      <c r="B917" s="35">
        <v>1</v>
      </c>
      <c r="C917" s="19"/>
      <c r="D917" s="24"/>
      <c r="E917" s="27">
        <v>45821</v>
      </c>
      <c r="F917" s="27">
        <v>45821</v>
      </c>
      <c r="G917" s="69" t="s">
        <v>150</v>
      </c>
      <c r="I917" s="26">
        <v>0.5</v>
      </c>
      <c r="J917" s="22" t="s">
        <v>10</v>
      </c>
      <c r="K917" s="27">
        <v>45988</v>
      </c>
      <c r="L917" s="27">
        <v>45988</v>
      </c>
      <c r="M917" s="24"/>
      <c r="N917" s="24"/>
    </row>
    <row r="918" spans="2:14" ht="17.399999999999999" x14ac:dyDescent="0.45">
      <c r="B918" s="35"/>
      <c r="C918" s="19"/>
      <c r="D918" s="24"/>
      <c r="E918" s="24"/>
      <c r="F918" s="24"/>
      <c r="G918" s="24"/>
      <c r="I918" s="26">
        <v>0.5</v>
      </c>
      <c r="J918" s="22" t="s">
        <v>10</v>
      </c>
      <c r="K918" s="27">
        <v>46001</v>
      </c>
      <c r="L918" s="27">
        <v>46001</v>
      </c>
      <c r="M918" s="24"/>
      <c r="N918" s="24"/>
    </row>
    <row r="919" spans="2:14" ht="17.399999999999999" x14ac:dyDescent="0.45">
      <c r="B919" s="35"/>
      <c r="C919" s="19"/>
      <c r="D919" s="24"/>
      <c r="E919" s="24"/>
      <c r="F919" s="24"/>
      <c r="G919" s="24"/>
      <c r="I919" s="26">
        <v>0.5</v>
      </c>
      <c r="J919" s="22" t="s">
        <v>10</v>
      </c>
      <c r="K919" s="27">
        <v>46010</v>
      </c>
      <c r="L919" s="27">
        <v>46010</v>
      </c>
      <c r="M919" s="24"/>
      <c r="N919" s="24"/>
    </row>
    <row r="920" spans="2:14" ht="17.399999999999999" x14ac:dyDescent="0.45">
      <c r="B920" s="35"/>
      <c r="C920" s="19"/>
      <c r="D920" s="24"/>
      <c r="E920" s="24"/>
      <c r="F920" s="24"/>
      <c r="G920" s="24"/>
      <c r="I920" s="26">
        <v>0.5</v>
      </c>
      <c r="J920" s="22" t="s">
        <v>10</v>
      </c>
      <c r="K920" s="27">
        <v>46014</v>
      </c>
      <c r="L920" s="27">
        <v>46014</v>
      </c>
      <c r="M920" s="24"/>
      <c r="N920" s="24"/>
    </row>
    <row r="921" spans="2:14" ht="17.399999999999999" x14ac:dyDescent="0.45">
      <c r="B921" s="35"/>
      <c r="C921" s="19"/>
      <c r="D921" s="24"/>
      <c r="E921" s="24"/>
      <c r="F921" s="24"/>
      <c r="G921" s="24"/>
      <c r="I921" s="26"/>
      <c r="J921" s="22"/>
      <c r="K921" s="24"/>
      <c r="L921" s="24"/>
      <c r="M921" s="24"/>
      <c r="N921" s="24"/>
    </row>
    <row r="922" spans="2:14" ht="18" thickBot="1" x14ac:dyDescent="0.5">
      <c r="B922" s="35"/>
      <c r="C922" s="19"/>
      <c r="D922" s="24"/>
      <c r="E922" s="24"/>
      <c r="F922" s="24"/>
      <c r="G922" s="24"/>
      <c r="I922" s="28"/>
      <c r="J922" s="22"/>
      <c r="K922" s="29"/>
      <c r="L922" s="29"/>
      <c r="M922" s="29"/>
      <c r="N922" s="29"/>
    </row>
    <row r="923" spans="2:14" ht="21.6" thickBot="1" x14ac:dyDescent="0.55000000000000004">
      <c r="B923" s="35"/>
      <c r="C923" s="19"/>
      <c r="D923" s="24"/>
      <c r="E923" s="36"/>
      <c r="F923" s="36"/>
      <c r="G923" s="36"/>
      <c r="I923" s="15">
        <f>SUM(I911:I922)</f>
        <v>6</v>
      </c>
      <c r="J923" s="93" t="str">
        <f>IF(I923&gt;=6,"YA NO PUEDE SOLICITAR DIAS ADMINISTRATIVOS","PUEDE SOLICITAR DIAS ADMINISTRATIVOS")</f>
        <v>YA NO PUEDE SOLICITAR DIAS ADMINISTRATIVOS</v>
      </c>
      <c r="K923" s="94"/>
      <c r="L923" s="94"/>
      <c r="M923" s="94"/>
      <c r="N923" s="95"/>
    </row>
    <row r="924" spans="2:14" ht="21.6" thickBot="1" x14ac:dyDescent="0.55000000000000004">
      <c r="B924" s="35"/>
      <c r="C924" s="19"/>
      <c r="D924" s="24"/>
      <c r="E924" s="36"/>
      <c r="F924" s="36"/>
      <c r="G924" s="36"/>
      <c r="I924" s="17">
        <f>6-I923</f>
        <v>0</v>
      </c>
      <c r="J924" s="93" t="str">
        <f>IF(I923&gt;6,"EXISTE UN ERROR","OK")</f>
        <v>OK</v>
      </c>
      <c r="K924" s="94"/>
      <c r="L924" s="94"/>
      <c r="M924" s="94"/>
      <c r="N924" s="95"/>
    </row>
    <row r="925" spans="2:14" ht="18" thickBot="1" x14ac:dyDescent="0.5">
      <c r="B925" s="35"/>
      <c r="C925" s="19"/>
      <c r="D925" s="24"/>
      <c r="E925" s="36"/>
      <c r="F925" s="36"/>
      <c r="G925" s="36"/>
      <c r="I925" s="1"/>
    </row>
    <row r="926" spans="2:14" ht="19.8" thickBot="1" x14ac:dyDescent="0.5">
      <c r="B926" s="35"/>
      <c r="C926" s="19"/>
      <c r="D926" s="24"/>
      <c r="E926" s="36"/>
      <c r="F926" s="36"/>
      <c r="G926" s="36"/>
      <c r="I926" s="12" t="s">
        <v>3</v>
      </c>
      <c r="J926" s="13"/>
      <c r="K926" s="13" t="s">
        <v>5</v>
      </c>
      <c r="L926" s="13" t="s">
        <v>6</v>
      </c>
      <c r="M926" s="13" t="s">
        <v>7</v>
      </c>
      <c r="N926" s="14" t="s">
        <v>8</v>
      </c>
    </row>
    <row r="927" spans="2:14" ht="17.399999999999999" x14ac:dyDescent="0.45">
      <c r="B927" s="35"/>
      <c r="C927" s="19"/>
      <c r="D927" s="24"/>
      <c r="E927" s="36"/>
      <c r="F927" s="36"/>
      <c r="G927" s="36"/>
      <c r="I927" s="21">
        <v>2</v>
      </c>
      <c r="J927" s="30"/>
      <c r="K927" s="31">
        <v>45855</v>
      </c>
      <c r="L927" s="31">
        <v>45856</v>
      </c>
      <c r="M927" s="32"/>
      <c r="N927" s="32"/>
    </row>
    <row r="928" spans="2:14" ht="17.399999999999999" x14ac:dyDescent="0.45">
      <c r="B928" s="35"/>
      <c r="C928" s="19"/>
      <c r="D928" s="24"/>
      <c r="E928" s="36"/>
      <c r="F928" s="36"/>
      <c r="G928" s="36"/>
      <c r="I928" s="26">
        <v>1</v>
      </c>
      <c r="J928" s="30"/>
      <c r="K928" s="33">
        <v>45964</v>
      </c>
      <c r="L928" s="33">
        <v>45964</v>
      </c>
      <c r="M928" s="34"/>
      <c r="N928" s="34"/>
    </row>
    <row r="929" spans="2:14" ht="17.399999999999999" x14ac:dyDescent="0.45">
      <c r="B929" s="35"/>
      <c r="C929" s="19"/>
      <c r="D929" s="24"/>
      <c r="E929" s="36"/>
      <c r="F929" s="36"/>
      <c r="G929" s="36"/>
      <c r="I929" s="26"/>
      <c r="J929" s="30"/>
      <c r="K929" s="34"/>
      <c r="L929" s="34"/>
      <c r="M929" s="34"/>
      <c r="N929" s="34"/>
    </row>
    <row r="930" spans="2:14" ht="17.399999999999999" x14ac:dyDescent="0.45">
      <c r="B930" s="35"/>
      <c r="C930" s="19"/>
      <c r="D930" s="24"/>
      <c r="E930" s="36"/>
      <c r="F930" s="36"/>
      <c r="G930" s="36"/>
      <c r="I930" s="26"/>
      <c r="J930" s="30"/>
      <c r="K930" s="34"/>
      <c r="L930" s="34"/>
      <c r="M930" s="34"/>
      <c r="N930" s="34"/>
    </row>
    <row r="931" spans="2:14" ht="18" thickBot="1" x14ac:dyDescent="0.5">
      <c r="B931" s="35"/>
      <c r="C931" s="19"/>
      <c r="D931" s="24"/>
      <c r="E931" s="36"/>
      <c r="F931" s="36"/>
      <c r="G931" s="36"/>
      <c r="I931" s="26"/>
      <c r="J931" s="30"/>
      <c r="K931" s="34"/>
      <c r="L931" s="34"/>
      <c r="M931" s="34"/>
      <c r="N931" s="34"/>
    </row>
    <row r="932" spans="2:14" ht="21.6" thickBot="1" x14ac:dyDescent="0.55000000000000004">
      <c r="B932" s="35"/>
      <c r="C932" s="19"/>
      <c r="D932" s="24"/>
      <c r="E932" s="36"/>
      <c r="F932" s="36"/>
      <c r="G932" s="36"/>
      <c r="I932" s="15">
        <f>SUM(I927:I931)</f>
        <v>3</v>
      </c>
      <c r="J932" s="93" t="str">
        <f>IF(I932&gt;=5,"YA NO PUEDE SOLICITAR DIAS CAPACITACION","PUEDE SOLICITAR DIAS CAPACITACION")</f>
        <v>PUEDE SOLICITAR DIAS CAPACITACION</v>
      </c>
      <c r="K932" s="94"/>
      <c r="L932" s="94"/>
      <c r="M932" s="94"/>
      <c r="N932" s="95"/>
    </row>
    <row r="933" spans="2:14" ht="21.6" thickBot="1" x14ac:dyDescent="0.55000000000000004">
      <c r="B933" s="35"/>
      <c r="C933" s="19"/>
      <c r="D933" s="24"/>
      <c r="E933" s="36"/>
      <c r="F933" s="36"/>
      <c r="G933" s="36"/>
      <c r="I933" s="17">
        <f>5-I932</f>
        <v>2</v>
      </c>
      <c r="J933" s="93" t="str">
        <f>IF(I932&gt;5,"EXISTE UN ERROR","OK")</f>
        <v>OK</v>
      </c>
      <c r="K933" s="94"/>
      <c r="L933" s="94"/>
      <c r="M933" s="94"/>
      <c r="N933" s="95"/>
    </row>
    <row r="934" spans="2:14" ht="17.399999999999999" x14ac:dyDescent="0.45">
      <c r="B934" s="35"/>
      <c r="C934" s="19"/>
      <c r="D934" s="24"/>
      <c r="E934" s="36"/>
      <c r="F934" s="36"/>
      <c r="G934" s="36"/>
    </row>
    <row r="935" spans="2:14" ht="17.399999999999999" x14ac:dyDescent="0.45">
      <c r="B935" s="35"/>
      <c r="C935" s="19"/>
      <c r="D935" s="24"/>
      <c r="E935" s="36"/>
      <c r="F935" s="36"/>
      <c r="G935" s="36"/>
    </row>
    <row r="936" spans="2:14" ht="18" thickBot="1" x14ac:dyDescent="0.5">
      <c r="B936" s="35"/>
      <c r="C936" s="20"/>
      <c r="D936" s="29"/>
      <c r="E936" s="37"/>
      <c r="F936" s="37"/>
      <c r="G936" s="37"/>
    </row>
    <row r="937" spans="2:14" ht="21.6" thickBot="1" x14ac:dyDescent="0.55000000000000004">
      <c r="B937" s="8">
        <f>+E911-F911</f>
        <v>0</v>
      </c>
      <c r="C937" s="87" t="str">
        <f>IF(E911&lt;=F911,"YA NO TIENE FERIADOS","PUEDE SOLICITAR DIAS FERIADOS")</f>
        <v>YA NO TIENE FERIADOS</v>
      </c>
      <c r="D937" s="88"/>
      <c r="E937" s="88"/>
      <c r="F937" s="88"/>
      <c r="G937" s="89"/>
    </row>
    <row r="938" spans="2:14" ht="19.2" thickBot="1" x14ac:dyDescent="0.5">
      <c r="C938" s="90" t="str">
        <f>IF(F911&gt;E911,"EXISTE UN ERROR","OK")</f>
        <v>OK</v>
      </c>
      <c r="D938" s="91"/>
      <c r="E938" s="91"/>
      <c r="F938" s="91"/>
      <c r="G938" s="92"/>
    </row>
    <row r="942" spans="2:14" ht="19.2" thickBot="1" x14ac:dyDescent="0.5">
      <c r="B942" s="16" t="s">
        <v>62</v>
      </c>
      <c r="I942" s="16" t="s">
        <v>62</v>
      </c>
    </row>
    <row r="943" spans="2:14" ht="18.600000000000001" thickBot="1" x14ac:dyDescent="0.4">
      <c r="B943" s="5" t="s">
        <v>0</v>
      </c>
      <c r="C943" s="5" t="s">
        <v>1</v>
      </c>
      <c r="D943" s="5" t="s">
        <v>98</v>
      </c>
      <c r="E943" s="5" t="s">
        <v>12</v>
      </c>
      <c r="F943" s="6" t="s">
        <v>2</v>
      </c>
      <c r="G943" s="6" t="s">
        <v>7</v>
      </c>
      <c r="I943" s="2" t="s">
        <v>3</v>
      </c>
      <c r="J943" s="3" t="s">
        <v>4</v>
      </c>
      <c r="K943" s="3" t="s">
        <v>5</v>
      </c>
      <c r="L943" s="3" t="s">
        <v>6</v>
      </c>
      <c r="M943" s="3" t="s">
        <v>7</v>
      </c>
      <c r="N943" s="4" t="s">
        <v>8</v>
      </c>
    </row>
    <row r="944" spans="2:14" ht="17.399999999999999" x14ac:dyDescent="0.45">
      <c r="B944" s="9">
        <v>15</v>
      </c>
      <c r="C944" s="9">
        <v>0</v>
      </c>
      <c r="D944" s="9">
        <v>0</v>
      </c>
      <c r="E944" s="11">
        <f>+B944+C944+D944</f>
        <v>15</v>
      </c>
      <c r="F944" s="11">
        <f>SUM(B945:B969)+SUM(D945:D969)</f>
        <v>15</v>
      </c>
      <c r="G944" s="19"/>
      <c r="I944" s="21">
        <v>0.5</v>
      </c>
      <c r="J944" s="22" t="s">
        <v>10</v>
      </c>
      <c r="K944" s="31">
        <v>45684</v>
      </c>
      <c r="L944" s="31">
        <v>45684</v>
      </c>
      <c r="M944" s="69" t="s">
        <v>112</v>
      </c>
      <c r="N944" s="32"/>
    </row>
    <row r="945" spans="2:14" ht="17.399999999999999" x14ac:dyDescent="0.45">
      <c r="B945" s="35">
        <v>2</v>
      </c>
      <c r="C945" s="19"/>
      <c r="D945" s="24"/>
      <c r="E945" s="27">
        <v>45666</v>
      </c>
      <c r="F945" s="27">
        <v>45667</v>
      </c>
      <c r="G945" s="69" t="s">
        <v>105</v>
      </c>
      <c r="I945" s="26">
        <v>0.5</v>
      </c>
      <c r="J945" s="22" t="s">
        <v>10</v>
      </c>
      <c r="K945" s="33">
        <v>45763</v>
      </c>
      <c r="L945" s="33">
        <v>45763</v>
      </c>
      <c r="M945" s="76" t="s">
        <v>133</v>
      </c>
      <c r="N945" s="34"/>
    </row>
    <row r="946" spans="2:14" ht="17.399999999999999" x14ac:dyDescent="0.45">
      <c r="B946" s="35">
        <v>1</v>
      </c>
      <c r="C946" s="19"/>
      <c r="D946" s="24"/>
      <c r="E946" s="27">
        <v>45670</v>
      </c>
      <c r="F946" s="27">
        <v>45670</v>
      </c>
      <c r="G946" s="69" t="s">
        <v>105</v>
      </c>
      <c r="I946" s="26">
        <v>0.5</v>
      </c>
      <c r="J946" s="22" t="s">
        <v>10</v>
      </c>
      <c r="K946" s="33">
        <v>45800</v>
      </c>
      <c r="L946" s="33">
        <v>45800</v>
      </c>
      <c r="M946" s="69" t="s">
        <v>146</v>
      </c>
      <c r="N946" s="34"/>
    </row>
    <row r="947" spans="2:14" ht="17.399999999999999" x14ac:dyDescent="0.45">
      <c r="B947" s="35">
        <v>12</v>
      </c>
      <c r="C947" s="19"/>
      <c r="D947" s="24"/>
      <c r="E947" s="27">
        <v>45698</v>
      </c>
      <c r="F947" s="27">
        <v>45713</v>
      </c>
      <c r="G947" s="69" t="s">
        <v>119</v>
      </c>
      <c r="I947" s="26">
        <v>1</v>
      </c>
      <c r="J947" s="22"/>
      <c r="K947" s="33">
        <v>45779</v>
      </c>
      <c r="L947" s="33">
        <v>45779</v>
      </c>
      <c r="M947" s="69" t="s">
        <v>147</v>
      </c>
      <c r="N947" s="34"/>
    </row>
    <row r="948" spans="2:14" ht="17.399999999999999" x14ac:dyDescent="0.45">
      <c r="B948" s="35"/>
      <c r="C948" s="19"/>
      <c r="D948" s="24"/>
      <c r="E948" s="27"/>
      <c r="F948" s="27"/>
      <c r="G948" s="24"/>
      <c r="I948" s="26">
        <v>0.5</v>
      </c>
      <c r="J948" s="22" t="s">
        <v>10</v>
      </c>
      <c r="K948" s="33">
        <v>45832</v>
      </c>
      <c r="L948" s="33">
        <v>45832</v>
      </c>
      <c r="M948" s="70" t="s">
        <v>153</v>
      </c>
      <c r="N948" s="34"/>
    </row>
    <row r="949" spans="2:14" ht="17.399999999999999" x14ac:dyDescent="0.45">
      <c r="B949" s="35"/>
      <c r="C949" s="19"/>
      <c r="D949" s="24"/>
      <c r="E949" s="24"/>
      <c r="F949" s="24"/>
      <c r="G949" s="24"/>
      <c r="I949" s="26">
        <v>1</v>
      </c>
      <c r="J949" s="22"/>
      <c r="K949" s="33">
        <v>45839</v>
      </c>
      <c r="L949" s="33">
        <v>45839</v>
      </c>
      <c r="M949" s="70" t="s">
        <v>161</v>
      </c>
      <c r="N949" s="34"/>
    </row>
    <row r="950" spans="2:14" ht="17.399999999999999" x14ac:dyDescent="0.45">
      <c r="B950" s="35"/>
      <c r="C950" s="19"/>
      <c r="D950" s="24"/>
      <c r="E950" s="24"/>
      <c r="F950" s="24"/>
      <c r="G950" s="24"/>
      <c r="I950" s="26">
        <v>0.5</v>
      </c>
      <c r="J950" s="22" t="s">
        <v>10</v>
      </c>
      <c r="K950" s="33">
        <v>45842</v>
      </c>
      <c r="L950" s="33">
        <v>45842</v>
      </c>
      <c r="M950" s="70" t="s">
        <v>161</v>
      </c>
      <c r="N950" s="34"/>
    </row>
    <row r="951" spans="2:14" ht="17.399999999999999" x14ac:dyDescent="0.45">
      <c r="B951" s="35"/>
      <c r="C951" s="19"/>
      <c r="D951" s="24"/>
      <c r="E951" s="24"/>
      <c r="F951" s="24"/>
      <c r="G951" s="24"/>
      <c r="I951" s="26">
        <v>0.5</v>
      </c>
      <c r="J951" s="22" t="s">
        <v>10</v>
      </c>
      <c r="K951" s="33">
        <v>45852</v>
      </c>
      <c r="L951" s="33">
        <v>45852</v>
      </c>
      <c r="M951" s="70" t="s">
        <v>164</v>
      </c>
      <c r="N951" s="34"/>
    </row>
    <row r="952" spans="2:14" ht="17.399999999999999" x14ac:dyDescent="0.45">
      <c r="B952" s="35"/>
      <c r="C952" s="19"/>
      <c r="D952" s="24"/>
      <c r="E952" s="24"/>
      <c r="F952" s="24"/>
      <c r="G952" s="24"/>
      <c r="I952" s="26">
        <v>0.5</v>
      </c>
      <c r="J952" s="22" t="s">
        <v>10</v>
      </c>
      <c r="K952" s="33">
        <v>45917</v>
      </c>
      <c r="L952" s="33">
        <v>45917</v>
      </c>
      <c r="M952" s="69" t="s">
        <v>196</v>
      </c>
      <c r="N952" s="34"/>
    </row>
    <row r="953" spans="2:14" ht="17.399999999999999" x14ac:dyDescent="0.45">
      <c r="B953" s="35"/>
      <c r="C953" s="19"/>
      <c r="D953" s="24"/>
      <c r="E953" s="24"/>
      <c r="F953" s="24"/>
      <c r="G953" s="24"/>
      <c r="I953" s="26"/>
      <c r="J953" s="22"/>
      <c r="K953" s="34"/>
      <c r="L953" s="34"/>
      <c r="M953" s="34"/>
      <c r="N953" s="34"/>
    </row>
    <row r="954" spans="2:14" ht="17.399999999999999" x14ac:dyDescent="0.45">
      <c r="B954" s="35"/>
      <c r="C954" s="19"/>
      <c r="D954" s="24"/>
      <c r="E954" s="24"/>
      <c r="F954" s="24"/>
      <c r="G954" s="24"/>
      <c r="I954" s="26"/>
      <c r="J954" s="22"/>
      <c r="K954" s="34"/>
      <c r="L954" s="34"/>
      <c r="M954" s="34"/>
      <c r="N954" s="34"/>
    </row>
    <row r="955" spans="2:14" ht="18" thickBot="1" x14ac:dyDescent="0.5">
      <c r="B955" s="35"/>
      <c r="C955" s="19"/>
      <c r="D955" s="24"/>
      <c r="E955" s="24"/>
      <c r="F955" s="24"/>
      <c r="G955" s="24"/>
      <c r="I955" s="28"/>
      <c r="J955" s="22"/>
      <c r="K955" s="38"/>
      <c r="L955" s="38"/>
      <c r="M955" s="38"/>
      <c r="N955" s="38"/>
    </row>
    <row r="956" spans="2:14" ht="21.6" thickBot="1" x14ac:dyDescent="0.55000000000000004">
      <c r="B956" s="35"/>
      <c r="C956" s="19"/>
      <c r="D956" s="24"/>
      <c r="E956" s="36"/>
      <c r="F956" s="36"/>
      <c r="G956" s="36"/>
      <c r="I956" s="15">
        <f>SUM(I944:I955)</f>
        <v>5.5</v>
      </c>
      <c r="J956" s="93" t="str">
        <f>IF(I956&gt;=6,"YA NO PUEDE SOLICITAR DIAS ADMINISTRATIVOS","PUEDE SOLICITAR DIAS ADMINISTRATIVOS")</f>
        <v>PUEDE SOLICITAR DIAS ADMINISTRATIVOS</v>
      </c>
      <c r="K956" s="94"/>
      <c r="L956" s="94"/>
      <c r="M956" s="94"/>
      <c r="N956" s="95"/>
    </row>
    <row r="957" spans="2:14" ht="21.6" thickBot="1" x14ac:dyDescent="0.55000000000000004">
      <c r="B957" s="35"/>
      <c r="C957" s="19"/>
      <c r="D957" s="24"/>
      <c r="E957" s="36"/>
      <c r="F957" s="36"/>
      <c r="G957" s="36"/>
      <c r="I957" s="17">
        <f>6-I956</f>
        <v>0.5</v>
      </c>
      <c r="J957" s="93" t="str">
        <f>IF(I956&gt;6,"EXISTE UN ERROR","OK")</f>
        <v>OK</v>
      </c>
      <c r="K957" s="94"/>
      <c r="L957" s="94"/>
      <c r="M957" s="94"/>
      <c r="N957" s="95"/>
    </row>
    <row r="958" spans="2:14" ht="18" thickBot="1" x14ac:dyDescent="0.5">
      <c r="B958" s="35"/>
      <c r="C958" s="19"/>
      <c r="D958" s="24"/>
      <c r="E958" s="36"/>
      <c r="F958" s="36"/>
      <c r="G958" s="36"/>
      <c r="I958" s="1"/>
    </row>
    <row r="959" spans="2:14" ht="19.8" thickBot="1" x14ac:dyDescent="0.5">
      <c r="B959" s="35"/>
      <c r="C959" s="19"/>
      <c r="D959" s="24"/>
      <c r="E959" s="36"/>
      <c r="F959" s="36"/>
      <c r="G959" s="36"/>
      <c r="I959" s="12" t="s">
        <v>3</v>
      </c>
      <c r="J959" s="13"/>
      <c r="K959" s="13" t="s">
        <v>5</v>
      </c>
      <c r="L959" s="13" t="s">
        <v>6</v>
      </c>
      <c r="M959" s="13" t="s">
        <v>7</v>
      </c>
      <c r="N959" s="14" t="s">
        <v>8</v>
      </c>
    </row>
    <row r="960" spans="2:14" ht="17.399999999999999" x14ac:dyDescent="0.45">
      <c r="B960" s="35"/>
      <c r="C960" s="19"/>
      <c r="D960" s="24"/>
      <c r="E960" s="36"/>
      <c r="F960" s="36"/>
      <c r="G960" s="36"/>
      <c r="I960" s="21">
        <v>2</v>
      </c>
      <c r="J960" s="30"/>
      <c r="K960" s="31">
        <v>45835</v>
      </c>
      <c r="L960" s="31">
        <v>45838</v>
      </c>
      <c r="M960" s="32"/>
      <c r="N960" s="32"/>
    </row>
    <row r="961" spans="2:14" ht="17.399999999999999" x14ac:dyDescent="0.45">
      <c r="B961" s="35"/>
      <c r="C961" s="19"/>
      <c r="D961" s="24"/>
      <c r="E961" s="36"/>
      <c r="F961" s="36"/>
      <c r="G961" s="36"/>
      <c r="I961" s="26">
        <v>2</v>
      </c>
      <c r="J961" s="30"/>
      <c r="K961" s="33">
        <v>45915</v>
      </c>
      <c r="L961" s="33">
        <v>45916</v>
      </c>
      <c r="M961" s="34"/>
      <c r="N961" s="34"/>
    </row>
    <row r="962" spans="2:14" ht="17.399999999999999" x14ac:dyDescent="0.45">
      <c r="B962" s="35"/>
      <c r="C962" s="19"/>
      <c r="D962" s="24"/>
      <c r="E962" s="36"/>
      <c r="F962" s="36"/>
      <c r="G962" s="36"/>
      <c r="I962" s="26">
        <v>1</v>
      </c>
      <c r="J962" s="30"/>
      <c r="K962" s="33">
        <v>45922</v>
      </c>
      <c r="L962" s="33">
        <v>45922</v>
      </c>
      <c r="M962" s="34"/>
      <c r="N962" s="34"/>
    </row>
    <row r="963" spans="2:14" ht="17.399999999999999" x14ac:dyDescent="0.45">
      <c r="B963" s="35"/>
      <c r="C963" s="19"/>
      <c r="D963" s="24"/>
      <c r="E963" s="36"/>
      <c r="F963" s="36"/>
      <c r="G963" s="36"/>
      <c r="I963" s="26"/>
      <c r="J963" s="30"/>
      <c r="K963" s="34"/>
      <c r="L963" s="34"/>
      <c r="M963" s="34"/>
      <c r="N963" s="34"/>
    </row>
    <row r="964" spans="2:14" ht="18" thickBot="1" x14ac:dyDescent="0.5">
      <c r="B964" s="35"/>
      <c r="C964" s="19"/>
      <c r="D964" s="24"/>
      <c r="E964" s="36"/>
      <c r="F964" s="36"/>
      <c r="G964" s="36"/>
      <c r="I964" s="26"/>
      <c r="J964" s="30"/>
      <c r="K964" s="34"/>
      <c r="L964" s="34"/>
      <c r="M964" s="34"/>
      <c r="N964" s="34"/>
    </row>
    <row r="965" spans="2:14" ht="21.6" thickBot="1" x14ac:dyDescent="0.55000000000000004">
      <c r="B965" s="35"/>
      <c r="C965" s="19"/>
      <c r="D965" s="24"/>
      <c r="E965" s="36"/>
      <c r="F965" s="36"/>
      <c r="G965" s="36"/>
      <c r="I965" s="15">
        <f>SUM(I960:I964)</f>
        <v>5</v>
      </c>
      <c r="J965" s="93" t="str">
        <f>IF(I965&gt;=5,"YA NO PUEDE SOLICITAR DIAS CAPACITACION","PUEDE SOLICITAR DIAS CAPACITACION")</f>
        <v>YA NO PUEDE SOLICITAR DIAS CAPACITACION</v>
      </c>
      <c r="K965" s="94"/>
      <c r="L965" s="94"/>
      <c r="M965" s="94"/>
      <c r="N965" s="95"/>
    </row>
    <row r="966" spans="2:14" ht="21.6" thickBot="1" x14ac:dyDescent="0.55000000000000004">
      <c r="B966" s="35"/>
      <c r="C966" s="19"/>
      <c r="D966" s="24"/>
      <c r="E966" s="36"/>
      <c r="F966" s="36"/>
      <c r="G966" s="36"/>
      <c r="I966" s="17">
        <f>5-I965</f>
        <v>0</v>
      </c>
      <c r="J966" s="93" t="str">
        <f>IF(I965&gt;5,"EXISTE UN ERROR","OK")</f>
        <v>OK</v>
      </c>
      <c r="K966" s="94"/>
      <c r="L966" s="94"/>
      <c r="M966" s="94"/>
      <c r="N966" s="95"/>
    </row>
    <row r="967" spans="2:14" ht="17.399999999999999" x14ac:dyDescent="0.45">
      <c r="B967" s="35"/>
      <c r="C967" s="19"/>
      <c r="D967" s="24"/>
      <c r="E967" s="36"/>
      <c r="F967" s="36"/>
      <c r="G967" s="36"/>
    </row>
    <row r="968" spans="2:14" ht="17.399999999999999" x14ac:dyDescent="0.45">
      <c r="B968" s="35"/>
      <c r="C968" s="19"/>
      <c r="D968" s="24"/>
      <c r="E968" s="36"/>
      <c r="F968" s="36"/>
      <c r="G968" s="36"/>
    </row>
    <row r="969" spans="2:14" ht="18" thickBot="1" x14ac:dyDescent="0.5">
      <c r="B969" s="35"/>
      <c r="C969" s="20"/>
      <c r="D969" s="29"/>
      <c r="E969" s="37"/>
      <c r="F969" s="37"/>
      <c r="G969" s="37"/>
    </row>
    <row r="970" spans="2:14" ht="21.6" thickBot="1" x14ac:dyDescent="0.55000000000000004">
      <c r="B970" s="8">
        <f>+E944-F944</f>
        <v>0</v>
      </c>
      <c r="C970" s="87" t="str">
        <f>IF(E944&lt;=F944,"YA NO TIENE FERIADOS","PUEDE SOLICITAR DIAS FERIADOS")</f>
        <v>YA NO TIENE FERIADOS</v>
      </c>
      <c r="D970" s="88"/>
      <c r="E970" s="88"/>
      <c r="F970" s="88"/>
      <c r="G970" s="89"/>
    </row>
    <row r="971" spans="2:14" ht="19.2" thickBot="1" x14ac:dyDescent="0.5">
      <c r="C971" s="90" t="str">
        <f>IF(F944&gt;E944,"EXISTE UN ERROR","OK")</f>
        <v>OK</v>
      </c>
      <c r="D971" s="91"/>
      <c r="E971" s="91"/>
      <c r="F971" s="91"/>
      <c r="G971" s="92"/>
    </row>
  </sheetData>
  <mergeCells count="180">
    <mergeCell ref="J16:N16"/>
    <mergeCell ref="J17:N17"/>
    <mergeCell ref="J25:N25"/>
    <mergeCell ref="J26:N26"/>
    <mergeCell ref="C30:G30"/>
    <mergeCell ref="C31:G31"/>
    <mergeCell ref="J187:N187"/>
    <mergeCell ref="C191:G191"/>
    <mergeCell ref="C192:G192"/>
    <mergeCell ref="J177:N177"/>
    <mergeCell ref="J178:N178"/>
    <mergeCell ref="J186:N186"/>
    <mergeCell ref="C65:G65"/>
    <mergeCell ref="J50:N50"/>
    <mergeCell ref="J51:N51"/>
    <mergeCell ref="J59:N59"/>
    <mergeCell ref="J60:N60"/>
    <mergeCell ref="C64:G64"/>
    <mergeCell ref="J251:N251"/>
    <mergeCell ref="C255:G255"/>
    <mergeCell ref="C320:G320"/>
    <mergeCell ref="J336:N336"/>
    <mergeCell ref="C161:G161"/>
    <mergeCell ref="J82:N82"/>
    <mergeCell ref="J83:N83"/>
    <mergeCell ref="J91:N91"/>
    <mergeCell ref="J92:N92"/>
    <mergeCell ref="C96:G96"/>
    <mergeCell ref="C97:G97"/>
    <mergeCell ref="J146:N146"/>
    <mergeCell ref="J147:N147"/>
    <mergeCell ref="J155:N155"/>
    <mergeCell ref="J156:N156"/>
    <mergeCell ref="C160:G160"/>
    <mergeCell ref="J114:N114"/>
    <mergeCell ref="J115:N115"/>
    <mergeCell ref="J123:N123"/>
    <mergeCell ref="J124:N124"/>
    <mergeCell ref="C128:G128"/>
    <mergeCell ref="C129:G129"/>
    <mergeCell ref="J305:N305"/>
    <mergeCell ref="J306:N306"/>
    <mergeCell ref="J314:N314"/>
    <mergeCell ref="J315:N315"/>
    <mergeCell ref="C319:G319"/>
    <mergeCell ref="C256:G256"/>
    <mergeCell ref="J411:N411"/>
    <mergeCell ref="C415:G415"/>
    <mergeCell ref="C416:G416"/>
    <mergeCell ref="J410:N410"/>
    <mergeCell ref="J337:N337"/>
    <mergeCell ref="J345:N345"/>
    <mergeCell ref="J346:N346"/>
    <mergeCell ref="C350:G350"/>
    <mergeCell ref="C351:G351"/>
    <mergeCell ref="J367:N367"/>
    <mergeCell ref="J368:N368"/>
    <mergeCell ref="J376:N376"/>
    <mergeCell ref="J272:N272"/>
    <mergeCell ref="J273:N273"/>
    <mergeCell ref="J281:N281"/>
    <mergeCell ref="J282:N282"/>
    <mergeCell ref="C286:G286"/>
    <mergeCell ref="C287:G287"/>
    <mergeCell ref="J210:N210"/>
    <mergeCell ref="J211:N211"/>
    <mergeCell ref="J219:N219"/>
    <mergeCell ref="J220:N220"/>
    <mergeCell ref="C224:G224"/>
    <mergeCell ref="C225:G225"/>
    <mergeCell ref="J241:N241"/>
    <mergeCell ref="J242:N242"/>
    <mergeCell ref="J250:N250"/>
    <mergeCell ref="J465:N465"/>
    <mergeCell ref="J466:N466"/>
    <mergeCell ref="J474:N474"/>
    <mergeCell ref="C543:G543"/>
    <mergeCell ref="J591:N591"/>
    <mergeCell ref="J592:N592"/>
    <mergeCell ref="C544:G544"/>
    <mergeCell ref="J498:N498"/>
    <mergeCell ref="J499:N499"/>
    <mergeCell ref="J507:N507"/>
    <mergeCell ref="J475:N475"/>
    <mergeCell ref="C479:G479"/>
    <mergeCell ref="C480:G480"/>
    <mergeCell ref="J569:N569"/>
    <mergeCell ref="J570:N570"/>
    <mergeCell ref="C574:G574"/>
    <mergeCell ref="C575:G575"/>
    <mergeCell ref="J560:N560"/>
    <mergeCell ref="J561:N561"/>
    <mergeCell ref="J508:N508"/>
    <mergeCell ref="C512:G512"/>
    <mergeCell ref="C513:G513"/>
    <mergeCell ref="J529:N529"/>
    <mergeCell ref="J539:N539"/>
    <mergeCell ref="J443:N443"/>
    <mergeCell ref="J444:N444"/>
    <mergeCell ref="C448:G448"/>
    <mergeCell ref="C449:G449"/>
    <mergeCell ref="J377:N377"/>
    <mergeCell ref="C381:G381"/>
    <mergeCell ref="C382:G382"/>
    <mergeCell ref="J434:N434"/>
    <mergeCell ref="J435:N435"/>
    <mergeCell ref="J401:N401"/>
    <mergeCell ref="J402:N402"/>
    <mergeCell ref="C770:G770"/>
    <mergeCell ref="J802:N802"/>
    <mergeCell ref="J826:N826"/>
    <mergeCell ref="J801:N801"/>
    <mergeCell ref="J792:N792"/>
    <mergeCell ref="J793:N793"/>
    <mergeCell ref="C937:G937"/>
    <mergeCell ref="C806:G806"/>
    <mergeCell ref="C807:G807"/>
    <mergeCell ref="C873:G873"/>
    <mergeCell ref="J827:N827"/>
    <mergeCell ref="C906:G906"/>
    <mergeCell ref="J835:N835"/>
    <mergeCell ref="C971:G971"/>
    <mergeCell ref="J956:N956"/>
    <mergeCell ref="J957:N957"/>
    <mergeCell ref="J965:N965"/>
    <mergeCell ref="J966:N966"/>
    <mergeCell ref="C970:G970"/>
    <mergeCell ref="C907:G907"/>
    <mergeCell ref="J836:N836"/>
    <mergeCell ref="C840:G840"/>
    <mergeCell ref="C841:G841"/>
    <mergeCell ref="J858:N858"/>
    <mergeCell ref="J859:N859"/>
    <mergeCell ref="J867:N867"/>
    <mergeCell ref="J868:N868"/>
    <mergeCell ref="C872:G872"/>
    <mergeCell ref="J892:N892"/>
    <mergeCell ref="J893:N893"/>
    <mergeCell ref="J901:N901"/>
    <mergeCell ref="J933:N933"/>
    <mergeCell ref="J902:N902"/>
    <mergeCell ref="C938:G938"/>
    <mergeCell ref="J923:N923"/>
    <mergeCell ref="J924:N924"/>
    <mergeCell ref="J932:N932"/>
    <mergeCell ref="J530:N530"/>
    <mergeCell ref="J628:N628"/>
    <mergeCell ref="J629:N629"/>
    <mergeCell ref="J637:N637"/>
    <mergeCell ref="J692:N692"/>
    <mergeCell ref="J700:N700"/>
    <mergeCell ref="J660:N660"/>
    <mergeCell ref="J668:N668"/>
    <mergeCell ref="J669:N669"/>
    <mergeCell ref="J691:N691"/>
    <mergeCell ref="J538:N538"/>
    <mergeCell ref="J601:N601"/>
    <mergeCell ref="J638:N638"/>
    <mergeCell ref="J659:N659"/>
    <mergeCell ref="J734:N734"/>
    <mergeCell ref="C738:G738"/>
    <mergeCell ref="C739:G739"/>
    <mergeCell ref="J755:N755"/>
    <mergeCell ref="J756:N756"/>
    <mergeCell ref="J764:N764"/>
    <mergeCell ref="J765:N765"/>
    <mergeCell ref="C769:G769"/>
    <mergeCell ref="J600:N600"/>
    <mergeCell ref="J701:N701"/>
    <mergeCell ref="C705:G705"/>
    <mergeCell ref="C706:G706"/>
    <mergeCell ref="J733:N733"/>
    <mergeCell ref="J724:N724"/>
    <mergeCell ref="J725:N725"/>
    <mergeCell ref="C605:G605"/>
    <mergeCell ref="C606:G606"/>
    <mergeCell ref="C642:G642"/>
    <mergeCell ref="C643:G643"/>
    <mergeCell ref="C673:G673"/>
    <mergeCell ref="C674:G674"/>
  </mergeCells>
  <dataValidations count="1">
    <dataValidation type="list" allowBlank="1" showInputMessage="1" showErrorMessage="1" sqref="J38:J49 J679:J690 J712:J723 J165:J176 J647:J658 J70:J81 J134:J145 J198:J209 J229:J240 J293:J304 J324:J335 J422:J433 J846:J857 J517:J528 J548:J559 J616:J627 J880:J891 J944:J955 J911:J922 J389:J400 J814:J825 J780:J791 J486:J497 J355:J366 J453:J464 J579:J590 J4:J15 J260:J271 J102:J113 J743:J754" xr:uid="{DD0199A0-D23B-4493-9AF2-943B9AE7F0C3}">
      <formula1>$Y$37:$Y$39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DCFB-0A6F-4752-902B-80D8CC50989F}">
  <dimension ref="A1:Y425"/>
  <sheetViews>
    <sheetView zoomScale="70" zoomScaleNormal="70" workbookViewId="0"/>
  </sheetViews>
  <sheetFormatPr baseColWidth="10" defaultRowHeight="14.4" x14ac:dyDescent="0.3"/>
  <cols>
    <col min="1" max="1" width="5.6640625" customWidth="1"/>
    <col min="2" max="2" width="26.1093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1.21875" bestFit="1" customWidth="1"/>
    <col min="9" max="9" width="8" bestFit="1" customWidth="1"/>
    <col min="10" max="10" width="9.664062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</cols>
  <sheetData>
    <row r="1" spans="1:25" x14ac:dyDescent="0.3">
      <c r="A1" s="18"/>
    </row>
    <row r="3" spans="1:25" ht="19.2" thickBot="1" x14ac:dyDescent="0.5">
      <c r="B3" s="16" t="s">
        <v>63</v>
      </c>
      <c r="I3" s="16" t="s">
        <v>63</v>
      </c>
    </row>
    <row r="4" spans="1:25" ht="18.600000000000001" thickBot="1" x14ac:dyDescent="0.4">
      <c r="B4" s="5" t="s">
        <v>0</v>
      </c>
      <c r="C4" s="5" t="s">
        <v>1</v>
      </c>
      <c r="D4" s="5" t="s">
        <v>98</v>
      </c>
      <c r="E4" s="5" t="s">
        <v>12</v>
      </c>
      <c r="F4" s="6" t="s">
        <v>2</v>
      </c>
      <c r="G4" s="6" t="s">
        <v>7</v>
      </c>
      <c r="I4" s="2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4" t="s">
        <v>8</v>
      </c>
      <c r="Y4" s="7" t="s">
        <v>9</v>
      </c>
    </row>
    <row r="5" spans="1:25" ht="19.2" x14ac:dyDescent="0.45">
      <c r="B5" s="9">
        <v>15</v>
      </c>
      <c r="C5" s="9">
        <v>15</v>
      </c>
      <c r="D5" s="9">
        <v>0</v>
      </c>
      <c r="E5" s="11">
        <f>+B5+C5+D5</f>
        <v>30</v>
      </c>
      <c r="F5" s="11">
        <f>SUM(B6:B30)+SUM(D6:D30)</f>
        <v>20</v>
      </c>
      <c r="G5" s="19"/>
      <c r="I5" s="21">
        <v>1</v>
      </c>
      <c r="J5" s="22"/>
      <c r="K5" s="23">
        <v>45670</v>
      </c>
      <c r="L5" s="23">
        <v>45670</v>
      </c>
      <c r="M5" s="69" t="s">
        <v>106</v>
      </c>
      <c r="N5" s="25"/>
      <c r="Y5" s="7" t="s">
        <v>10</v>
      </c>
    </row>
    <row r="6" spans="1:25" ht="19.2" x14ac:dyDescent="0.45">
      <c r="B6" s="35">
        <v>5</v>
      </c>
      <c r="C6" s="19"/>
      <c r="D6" s="24"/>
      <c r="E6" s="27">
        <v>45691</v>
      </c>
      <c r="F6" s="27">
        <v>45695</v>
      </c>
      <c r="G6" s="69" t="s">
        <v>119</v>
      </c>
      <c r="I6" s="74"/>
      <c r="J6" s="22" t="s">
        <v>10</v>
      </c>
      <c r="K6" s="27">
        <v>45747</v>
      </c>
      <c r="L6" s="27">
        <v>45747</v>
      </c>
      <c r="M6" s="73" t="s">
        <v>121</v>
      </c>
      <c r="N6" s="24" t="s">
        <v>111</v>
      </c>
      <c r="Y6" s="7" t="s">
        <v>11</v>
      </c>
    </row>
    <row r="7" spans="1:25" ht="17.399999999999999" x14ac:dyDescent="0.45">
      <c r="B7" s="35">
        <v>1</v>
      </c>
      <c r="C7" s="19"/>
      <c r="D7" s="24"/>
      <c r="E7" s="27">
        <v>45779</v>
      </c>
      <c r="F7" s="27">
        <v>45779</v>
      </c>
      <c r="G7" s="69" t="s">
        <v>149</v>
      </c>
      <c r="I7" s="26">
        <v>0.5</v>
      </c>
      <c r="J7" s="22" t="s">
        <v>10</v>
      </c>
      <c r="K7" s="27">
        <v>45741</v>
      </c>
      <c r="L7" s="27">
        <v>45741</v>
      </c>
      <c r="M7" s="70" t="s">
        <v>123</v>
      </c>
      <c r="N7" s="24"/>
    </row>
    <row r="8" spans="1:25" ht="17.399999999999999" x14ac:dyDescent="0.45">
      <c r="B8" s="35">
        <v>2</v>
      </c>
      <c r="C8" s="19"/>
      <c r="D8" s="24"/>
      <c r="E8" s="27">
        <v>45792</v>
      </c>
      <c r="F8" s="27">
        <v>45793</v>
      </c>
      <c r="G8" s="69" t="s">
        <v>148</v>
      </c>
      <c r="I8" s="26">
        <v>0.5</v>
      </c>
      <c r="J8" s="22" t="s">
        <v>10</v>
      </c>
      <c r="K8" s="27">
        <v>45743</v>
      </c>
      <c r="L8" s="27">
        <v>45743</v>
      </c>
      <c r="M8" s="73" t="s">
        <v>121</v>
      </c>
      <c r="N8" s="24"/>
    </row>
    <row r="9" spans="1:25" ht="17.399999999999999" x14ac:dyDescent="0.45">
      <c r="B9" s="35">
        <v>1</v>
      </c>
      <c r="C9" s="19"/>
      <c r="D9" s="24"/>
      <c r="E9" s="27">
        <v>45877</v>
      </c>
      <c r="F9" s="27">
        <v>45877</v>
      </c>
      <c r="G9" s="69" t="s">
        <v>170</v>
      </c>
      <c r="I9" s="26">
        <v>1</v>
      </c>
      <c r="J9" s="22"/>
      <c r="K9" s="27">
        <v>45779</v>
      </c>
      <c r="L9" s="27">
        <v>45779</v>
      </c>
      <c r="M9" s="69" t="s">
        <v>131</v>
      </c>
      <c r="N9" s="24"/>
    </row>
    <row r="10" spans="1:25" ht="17.399999999999999" x14ac:dyDescent="0.45">
      <c r="B10" s="35">
        <v>1</v>
      </c>
      <c r="C10" s="19"/>
      <c r="D10" s="24"/>
      <c r="E10" s="27">
        <v>45887</v>
      </c>
      <c r="F10" s="27">
        <v>45887</v>
      </c>
      <c r="G10" s="69" t="s">
        <v>172</v>
      </c>
      <c r="I10" s="26">
        <v>1</v>
      </c>
      <c r="J10" s="22"/>
      <c r="K10" s="27">
        <v>45758</v>
      </c>
      <c r="L10" s="27">
        <v>45758</v>
      </c>
      <c r="M10" s="69" t="s">
        <v>129</v>
      </c>
      <c r="N10" s="24"/>
    </row>
    <row r="11" spans="1:25" ht="17.399999999999999" x14ac:dyDescent="0.45">
      <c r="B11" s="35">
        <v>1</v>
      </c>
      <c r="C11" s="19"/>
      <c r="D11" s="24"/>
      <c r="E11" s="27">
        <v>45895</v>
      </c>
      <c r="F11" s="27">
        <v>45895</v>
      </c>
      <c r="G11" s="69" t="s">
        <v>181</v>
      </c>
      <c r="I11" s="26">
        <v>0.5</v>
      </c>
      <c r="J11" s="22" t="s">
        <v>9</v>
      </c>
      <c r="K11" s="27">
        <v>45761</v>
      </c>
      <c r="L11" s="27">
        <v>45761</v>
      </c>
      <c r="M11" s="76" t="s">
        <v>133</v>
      </c>
      <c r="N11" s="24"/>
    </row>
    <row r="12" spans="1:25" ht="17.399999999999999" x14ac:dyDescent="0.45">
      <c r="B12" s="35">
        <v>1</v>
      </c>
      <c r="C12" s="19"/>
      <c r="D12" s="24"/>
      <c r="E12" s="27">
        <v>45905</v>
      </c>
      <c r="F12" s="27">
        <v>45905</v>
      </c>
      <c r="G12" s="69" t="s">
        <v>189</v>
      </c>
      <c r="I12" s="26">
        <v>0.5</v>
      </c>
      <c r="J12" s="22" t="s">
        <v>9</v>
      </c>
      <c r="K12" s="27">
        <v>45775</v>
      </c>
      <c r="L12" s="27">
        <v>45775</v>
      </c>
      <c r="M12" s="71" t="s">
        <v>132</v>
      </c>
      <c r="N12" s="24"/>
    </row>
    <row r="13" spans="1:25" ht="17.399999999999999" x14ac:dyDescent="0.45">
      <c r="B13" s="35">
        <v>1</v>
      </c>
      <c r="C13" s="19"/>
      <c r="D13" s="24"/>
      <c r="E13" s="27">
        <v>45939</v>
      </c>
      <c r="F13" s="27">
        <v>45939</v>
      </c>
      <c r="G13" s="69" t="s">
        <v>216</v>
      </c>
      <c r="I13" s="26">
        <v>0.5</v>
      </c>
      <c r="J13" s="22" t="s">
        <v>9</v>
      </c>
      <c r="K13" s="27">
        <v>45776</v>
      </c>
      <c r="L13" s="27">
        <v>45776</v>
      </c>
      <c r="M13" s="71" t="s">
        <v>132</v>
      </c>
      <c r="N13" s="24"/>
    </row>
    <row r="14" spans="1:25" ht="17.399999999999999" x14ac:dyDescent="0.45">
      <c r="B14" s="35">
        <v>1</v>
      </c>
      <c r="C14" s="19"/>
      <c r="D14" s="24"/>
      <c r="E14" s="27">
        <v>45951</v>
      </c>
      <c r="F14" s="27">
        <v>45951</v>
      </c>
      <c r="G14" s="69" t="s">
        <v>220</v>
      </c>
      <c r="I14" s="26">
        <v>0.5</v>
      </c>
      <c r="J14" s="22" t="s">
        <v>9</v>
      </c>
      <c r="K14" s="27">
        <v>45777</v>
      </c>
      <c r="L14" s="27">
        <v>45777</v>
      </c>
      <c r="M14" s="71" t="s">
        <v>132</v>
      </c>
      <c r="N14" s="24"/>
    </row>
    <row r="15" spans="1:25" ht="17.399999999999999" x14ac:dyDescent="0.45">
      <c r="B15" s="35">
        <v>1</v>
      </c>
      <c r="C15" s="19"/>
      <c r="D15" s="24"/>
      <c r="E15" s="27">
        <v>45953</v>
      </c>
      <c r="F15" s="27">
        <v>45953</v>
      </c>
      <c r="G15" s="69" t="s">
        <v>220</v>
      </c>
      <c r="I15" s="26"/>
      <c r="J15" s="22"/>
      <c r="K15" s="24"/>
      <c r="L15" s="24"/>
      <c r="M15" s="24"/>
      <c r="N15" s="24"/>
    </row>
    <row r="16" spans="1:25" ht="18" thickBot="1" x14ac:dyDescent="0.5">
      <c r="B16" s="35">
        <v>1</v>
      </c>
      <c r="C16" s="19"/>
      <c r="D16" s="24"/>
      <c r="E16" s="27">
        <v>45952</v>
      </c>
      <c r="F16" s="27">
        <v>45952</v>
      </c>
      <c r="G16" s="69" t="s">
        <v>226</v>
      </c>
      <c r="I16" s="28"/>
      <c r="J16" s="22"/>
      <c r="K16" s="29"/>
      <c r="L16" s="29"/>
      <c r="M16" s="29"/>
      <c r="N16" s="29"/>
    </row>
    <row r="17" spans="2:14" ht="21.6" thickBot="1" x14ac:dyDescent="0.55000000000000004">
      <c r="B17" s="35">
        <v>1</v>
      </c>
      <c r="C17" s="19"/>
      <c r="D17" s="24"/>
      <c r="E17" s="27">
        <v>45957</v>
      </c>
      <c r="F17" s="27">
        <v>45957</v>
      </c>
      <c r="G17" s="24"/>
      <c r="I17" s="15">
        <f>SUM(I5:I16)</f>
        <v>6</v>
      </c>
      <c r="J17" s="93" t="str">
        <f>IF(I17&gt;=6,"YA NO PUEDE SOLICITAR DIAS ADMINISTRATIVOS","PUEDE SOLICITAR DIAS ADMINISTRATIVOS")</f>
        <v>YA NO PUEDE SOLICITAR DIAS ADMINISTRATIVOS</v>
      </c>
      <c r="K17" s="94"/>
      <c r="L17" s="94"/>
      <c r="M17" s="94"/>
      <c r="N17" s="95"/>
    </row>
    <row r="18" spans="2:14" ht="21.6" thickBot="1" x14ac:dyDescent="0.55000000000000004">
      <c r="B18" s="35">
        <v>1</v>
      </c>
      <c r="C18" s="19"/>
      <c r="D18" s="24"/>
      <c r="E18" s="27">
        <v>45994</v>
      </c>
      <c r="F18" s="27">
        <v>45994</v>
      </c>
      <c r="G18" s="24"/>
      <c r="I18" s="17">
        <f>6-I17</f>
        <v>0</v>
      </c>
      <c r="J18" s="93" t="str">
        <f>IF(I17&gt;6,"EXISTE UN ERROR","OK")</f>
        <v>OK</v>
      </c>
      <c r="K18" s="94"/>
      <c r="L18" s="94"/>
      <c r="M18" s="94"/>
      <c r="N18" s="95"/>
    </row>
    <row r="19" spans="2:14" ht="18" thickBot="1" x14ac:dyDescent="0.5">
      <c r="B19" s="35">
        <v>2</v>
      </c>
      <c r="C19" s="19"/>
      <c r="D19" s="24"/>
      <c r="E19" s="27">
        <v>46020</v>
      </c>
      <c r="F19" s="27">
        <v>46021</v>
      </c>
      <c r="G19" s="24"/>
      <c r="I19" s="1"/>
    </row>
    <row r="20" spans="2:14" ht="19.8" thickBot="1" x14ac:dyDescent="0.5">
      <c r="B20" s="35"/>
      <c r="C20" s="19"/>
      <c r="D20" s="24"/>
      <c r="E20" s="24"/>
      <c r="F20" s="24"/>
      <c r="G20" s="24"/>
      <c r="I20" s="12" t="s">
        <v>3</v>
      </c>
      <c r="J20" s="13"/>
      <c r="K20" s="13" t="s">
        <v>5</v>
      </c>
      <c r="L20" s="13" t="s">
        <v>6</v>
      </c>
      <c r="M20" s="13" t="s">
        <v>7</v>
      </c>
      <c r="N20" s="14" t="s">
        <v>8</v>
      </c>
    </row>
    <row r="21" spans="2:14" ht="17.399999999999999" x14ac:dyDescent="0.45">
      <c r="B21" s="35"/>
      <c r="C21" s="19"/>
      <c r="D21" s="24"/>
      <c r="E21" s="24"/>
      <c r="F21" s="24"/>
      <c r="G21" s="24"/>
      <c r="I21" s="21">
        <v>1</v>
      </c>
      <c r="J21" s="32"/>
      <c r="K21" s="31">
        <v>45800</v>
      </c>
      <c r="L21" s="31">
        <v>45800</v>
      </c>
      <c r="M21" s="32"/>
      <c r="N21" s="32"/>
    </row>
    <row r="22" spans="2:14" ht="17.399999999999999" x14ac:dyDescent="0.45">
      <c r="B22" s="35"/>
      <c r="C22" s="19"/>
      <c r="D22" s="24"/>
      <c r="E22" s="24"/>
      <c r="F22" s="24"/>
      <c r="G22" s="24"/>
      <c r="I22" s="26"/>
      <c r="J22" s="32"/>
      <c r="K22" s="34"/>
      <c r="L22" s="34"/>
      <c r="M22" s="34"/>
      <c r="N22" s="34"/>
    </row>
    <row r="23" spans="2:14" ht="17.399999999999999" x14ac:dyDescent="0.45">
      <c r="B23" s="35"/>
      <c r="C23" s="19"/>
      <c r="D23" s="24"/>
      <c r="E23" s="24"/>
      <c r="F23" s="24"/>
      <c r="G23" s="24"/>
      <c r="I23" s="26"/>
      <c r="J23" s="32"/>
      <c r="K23" s="34"/>
      <c r="L23" s="34"/>
      <c r="M23" s="34"/>
      <c r="N23" s="34"/>
    </row>
    <row r="24" spans="2:14" ht="17.399999999999999" x14ac:dyDescent="0.45">
      <c r="B24" s="35"/>
      <c r="C24" s="19"/>
      <c r="D24" s="24"/>
      <c r="E24" s="24"/>
      <c r="F24" s="24"/>
      <c r="G24" s="24"/>
      <c r="I24" s="26"/>
      <c r="J24" s="32"/>
      <c r="K24" s="34"/>
      <c r="L24" s="34"/>
      <c r="M24" s="34"/>
      <c r="N24" s="34"/>
    </row>
    <row r="25" spans="2:14" ht="18" thickBot="1" x14ac:dyDescent="0.5">
      <c r="B25" s="35"/>
      <c r="C25" s="19"/>
      <c r="D25" s="24"/>
      <c r="E25" s="24"/>
      <c r="F25" s="24"/>
      <c r="G25" s="24"/>
      <c r="I25" s="26"/>
      <c r="J25" s="32"/>
      <c r="K25" s="34"/>
      <c r="L25" s="34"/>
      <c r="M25" s="34"/>
      <c r="N25" s="34"/>
    </row>
    <row r="26" spans="2:14" ht="21.6" thickBot="1" x14ac:dyDescent="0.55000000000000004">
      <c r="B26" s="35"/>
      <c r="C26" s="19"/>
      <c r="D26" s="24"/>
      <c r="E26" s="24"/>
      <c r="F26" s="24"/>
      <c r="G26" s="24"/>
      <c r="I26" s="15">
        <f>SUM(I21:I25)</f>
        <v>1</v>
      </c>
      <c r="J26" s="93" t="str">
        <f>IF(I26&gt;=5,"YA NO PUEDE SOLICITAR DIAS CAPACITACION","PUEDE SOLICITAR DIAS CAPACITACION")</f>
        <v>PUEDE SOLICITAR DIAS CAPACITACION</v>
      </c>
      <c r="K26" s="94"/>
      <c r="L26" s="94"/>
      <c r="M26" s="94"/>
      <c r="N26" s="95"/>
    </row>
    <row r="27" spans="2:14" ht="21.6" thickBot="1" x14ac:dyDescent="0.55000000000000004">
      <c r="B27" s="35"/>
      <c r="C27" s="19"/>
      <c r="D27" s="24"/>
      <c r="E27" s="24"/>
      <c r="F27" s="24"/>
      <c r="G27" s="24"/>
      <c r="I27" s="17">
        <f>5-I26</f>
        <v>4</v>
      </c>
      <c r="J27" s="93" t="str">
        <f>IF(I26&gt;5,"EXISTE UN ERROR","OK")</f>
        <v>OK</v>
      </c>
      <c r="K27" s="94"/>
      <c r="L27" s="94"/>
      <c r="M27" s="94"/>
      <c r="N27" s="95"/>
    </row>
    <row r="28" spans="2:14" ht="17.399999999999999" x14ac:dyDescent="0.45">
      <c r="B28" s="35"/>
      <c r="C28" s="19"/>
      <c r="D28" s="24"/>
      <c r="E28" s="24"/>
      <c r="F28" s="24"/>
      <c r="G28" s="24"/>
    </row>
    <row r="29" spans="2:14" ht="17.399999999999999" x14ac:dyDescent="0.45">
      <c r="B29" s="35"/>
      <c r="C29" s="19"/>
      <c r="D29" s="24"/>
      <c r="E29" s="24"/>
      <c r="F29" s="24"/>
      <c r="G29" s="24"/>
    </row>
    <row r="30" spans="2:14" ht="18" thickBot="1" x14ac:dyDescent="0.5">
      <c r="B30" s="35"/>
      <c r="C30" s="41"/>
      <c r="D30" s="42"/>
      <c r="E30" s="29"/>
      <c r="F30" s="29"/>
      <c r="G30" s="29"/>
    </row>
    <row r="31" spans="2:14" ht="21.6" thickBot="1" x14ac:dyDescent="0.55000000000000004">
      <c r="B31" s="85">
        <f>+E5-F5</f>
        <v>10</v>
      </c>
      <c r="C31" s="87" t="str">
        <f>IF(E5&lt;=F5,"YA NO TIENE FERIADOS","PUEDE SOLICITAR DIAS FERIADOS")</f>
        <v>PUEDE SOLICITAR DIAS FERIADOS</v>
      </c>
      <c r="D31" s="88"/>
      <c r="E31" s="88"/>
      <c r="F31" s="88"/>
      <c r="G31" s="89"/>
    </row>
    <row r="32" spans="2:14" ht="19.2" thickBot="1" x14ac:dyDescent="0.5">
      <c r="C32" s="90" t="str">
        <f>IF(F5&gt;E5,"EXISTE UN ERROR","OK")</f>
        <v>OK</v>
      </c>
      <c r="D32" s="91"/>
      <c r="E32" s="91"/>
      <c r="F32" s="91"/>
      <c r="G32" s="92"/>
    </row>
    <row r="35" spans="2:14" ht="19.2" thickBot="1" x14ac:dyDescent="0.5">
      <c r="B35" s="16" t="s">
        <v>242</v>
      </c>
      <c r="I35" s="16" t="str">
        <f>+B35</f>
        <v>TAPIA SEPULVEDA ANGELA CATALINA</v>
      </c>
    </row>
    <row r="36" spans="2:14" ht="18.600000000000001" thickBot="1" x14ac:dyDescent="0.4">
      <c r="B36" s="5" t="s">
        <v>0</v>
      </c>
      <c r="C36" s="5" t="s">
        <v>1</v>
      </c>
      <c r="D36" s="5" t="s">
        <v>98</v>
      </c>
      <c r="E36" s="5" t="s">
        <v>12</v>
      </c>
      <c r="F36" s="6" t="s">
        <v>2</v>
      </c>
      <c r="G36" s="6" t="s">
        <v>7</v>
      </c>
      <c r="I36" s="2" t="s">
        <v>3</v>
      </c>
      <c r="J36" s="3" t="s">
        <v>4</v>
      </c>
      <c r="K36" s="3" t="s">
        <v>5</v>
      </c>
      <c r="L36" s="3" t="s">
        <v>6</v>
      </c>
      <c r="M36" s="3" t="s">
        <v>7</v>
      </c>
      <c r="N36" s="4" t="s">
        <v>8</v>
      </c>
    </row>
    <row r="37" spans="2:14" ht="17.399999999999999" x14ac:dyDescent="0.45">
      <c r="B37" s="9">
        <v>0</v>
      </c>
      <c r="C37" s="9">
        <v>0</v>
      </c>
      <c r="D37" s="9">
        <v>0</v>
      </c>
      <c r="E37" s="11">
        <f>+B37+C37+D37</f>
        <v>0</v>
      </c>
      <c r="F37" s="11">
        <f>SUM(B38:B62)+SUM(D38:D62)</f>
        <v>0</v>
      </c>
      <c r="G37" s="19"/>
      <c r="I37" s="21">
        <v>1</v>
      </c>
      <c r="J37" s="22"/>
      <c r="K37" s="23">
        <v>45987</v>
      </c>
      <c r="L37" s="23">
        <v>45987</v>
      </c>
      <c r="M37" s="24"/>
      <c r="N37" s="25"/>
    </row>
    <row r="38" spans="2:14" ht="17.399999999999999" x14ac:dyDescent="0.45">
      <c r="B38" s="35"/>
      <c r="C38" s="19"/>
      <c r="D38" s="24"/>
      <c r="E38" s="27"/>
      <c r="F38" s="27"/>
      <c r="G38" s="24"/>
      <c r="I38" s="26"/>
      <c r="J38" s="22"/>
      <c r="K38" s="27"/>
      <c r="L38" s="27"/>
      <c r="M38" s="24"/>
      <c r="N38" s="24"/>
    </row>
    <row r="39" spans="2:14" ht="17.399999999999999" x14ac:dyDescent="0.45">
      <c r="B39" s="35"/>
      <c r="C39" s="19"/>
      <c r="D39" s="24"/>
      <c r="E39" s="27"/>
      <c r="F39" s="27"/>
      <c r="G39" s="24"/>
      <c r="I39" s="26"/>
      <c r="J39" s="22"/>
      <c r="K39" s="27"/>
      <c r="L39" s="27"/>
      <c r="M39" s="24"/>
      <c r="N39" s="24"/>
    </row>
    <row r="40" spans="2:14" ht="17.399999999999999" x14ac:dyDescent="0.45">
      <c r="B40" s="35"/>
      <c r="C40" s="19"/>
      <c r="D40" s="24"/>
      <c r="E40" s="27"/>
      <c r="F40" s="27"/>
      <c r="G40" s="24"/>
      <c r="I40" s="26"/>
      <c r="J40" s="22"/>
      <c r="K40" s="27"/>
      <c r="L40" s="27"/>
      <c r="M40" s="24"/>
      <c r="N40" s="24"/>
    </row>
    <row r="41" spans="2:14" ht="17.399999999999999" x14ac:dyDescent="0.45">
      <c r="B41" s="35"/>
      <c r="C41" s="19"/>
      <c r="D41" s="24"/>
      <c r="E41" s="27"/>
      <c r="F41" s="27"/>
      <c r="G41" s="24"/>
      <c r="I41" s="26"/>
      <c r="J41" s="22"/>
      <c r="K41" s="27"/>
      <c r="L41" s="27"/>
      <c r="M41" s="24"/>
      <c r="N41" s="24"/>
    </row>
    <row r="42" spans="2:14" ht="17.399999999999999" x14ac:dyDescent="0.45">
      <c r="B42" s="35"/>
      <c r="C42" s="19"/>
      <c r="D42" s="24"/>
      <c r="E42" s="27"/>
      <c r="F42" s="27"/>
      <c r="G42" s="24"/>
      <c r="I42" s="26"/>
      <c r="J42" s="22"/>
      <c r="K42" s="27"/>
      <c r="L42" s="27"/>
      <c r="M42" s="24"/>
      <c r="N42" s="24"/>
    </row>
    <row r="43" spans="2:14" ht="17.399999999999999" x14ac:dyDescent="0.45">
      <c r="B43" s="35"/>
      <c r="C43" s="19"/>
      <c r="D43" s="24"/>
      <c r="E43" s="27"/>
      <c r="F43" s="27"/>
      <c r="G43" s="24"/>
      <c r="I43" s="26"/>
      <c r="J43" s="22"/>
      <c r="K43" s="27"/>
      <c r="L43" s="27"/>
      <c r="M43" s="24"/>
      <c r="N43" s="24"/>
    </row>
    <row r="44" spans="2:14" ht="17.399999999999999" x14ac:dyDescent="0.45">
      <c r="B44" s="35"/>
      <c r="C44" s="19"/>
      <c r="D44" s="24"/>
      <c r="E44" s="27"/>
      <c r="F44" s="27"/>
      <c r="G44" s="24"/>
      <c r="I44" s="26"/>
      <c r="J44" s="22"/>
      <c r="K44" s="27"/>
      <c r="L44" s="27"/>
      <c r="M44" s="24"/>
      <c r="N44" s="24"/>
    </row>
    <row r="45" spans="2:14" ht="17.399999999999999" x14ac:dyDescent="0.45">
      <c r="B45" s="35"/>
      <c r="C45" s="19"/>
      <c r="D45" s="24"/>
      <c r="E45" s="27"/>
      <c r="F45" s="27"/>
      <c r="G45" s="24"/>
      <c r="I45" s="26"/>
      <c r="J45" s="22"/>
      <c r="K45" s="27"/>
      <c r="L45" s="27"/>
      <c r="M45" s="24"/>
      <c r="N45" s="24"/>
    </row>
    <row r="46" spans="2:14" ht="17.399999999999999" x14ac:dyDescent="0.45">
      <c r="B46" s="35"/>
      <c r="C46" s="19"/>
      <c r="D46" s="24"/>
      <c r="E46" s="27"/>
      <c r="F46" s="27"/>
      <c r="G46" s="24"/>
      <c r="I46" s="26"/>
      <c r="J46" s="22"/>
      <c r="K46" s="27"/>
      <c r="L46" s="27"/>
      <c r="M46" s="24"/>
      <c r="N46" s="24"/>
    </row>
    <row r="47" spans="2:14" ht="17.399999999999999" x14ac:dyDescent="0.45">
      <c r="B47" s="35"/>
      <c r="C47" s="19"/>
      <c r="D47" s="24"/>
      <c r="E47" s="27"/>
      <c r="F47" s="27"/>
      <c r="G47" s="24"/>
      <c r="I47" s="26"/>
      <c r="J47" s="22"/>
      <c r="K47" s="24"/>
      <c r="L47" s="24"/>
      <c r="M47" s="24"/>
      <c r="N47" s="24"/>
    </row>
    <row r="48" spans="2:14" ht="18" thickBot="1" x14ac:dyDescent="0.5">
      <c r="B48" s="35"/>
      <c r="C48" s="19"/>
      <c r="D48" s="24"/>
      <c r="E48" s="27"/>
      <c r="F48" s="27"/>
      <c r="G48" s="24"/>
      <c r="I48" s="28"/>
      <c r="J48" s="22"/>
      <c r="K48" s="29"/>
      <c r="L48" s="29"/>
      <c r="M48" s="29"/>
      <c r="N48" s="29"/>
    </row>
    <row r="49" spans="2:14" ht="21.6" thickBot="1" x14ac:dyDescent="0.55000000000000004">
      <c r="B49" s="35"/>
      <c r="C49" s="19"/>
      <c r="D49" s="24"/>
      <c r="E49" s="27"/>
      <c r="F49" s="27"/>
      <c r="G49" s="24"/>
      <c r="I49" s="15">
        <f>SUM(I37:I48)</f>
        <v>1</v>
      </c>
      <c r="J49" s="93" t="str">
        <f>IF(I49&gt;=6,"YA NO PUEDE SOLICITAR DIAS ADMINISTRATIVOS","PUEDE SOLICITAR DIAS ADMINISTRATIVOS")</f>
        <v>PUEDE SOLICITAR DIAS ADMINISTRATIVOS</v>
      </c>
      <c r="K49" s="94"/>
      <c r="L49" s="94"/>
      <c r="M49" s="94"/>
      <c r="N49" s="95"/>
    </row>
    <row r="50" spans="2:14" ht="21.6" thickBot="1" x14ac:dyDescent="0.55000000000000004">
      <c r="B50" s="35"/>
      <c r="C50" s="19"/>
      <c r="D50" s="24"/>
      <c r="E50" s="24"/>
      <c r="F50" s="24"/>
      <c r="G50" s="24"/>
      <c r="I50" s="17">
        <f>6-I49</f>
        <v>5</v>
      </c>
      <c r="J50" s="93" t="str">
        <f>IF(I49&gt;6,"EXISTE UN ERROR","OK")</f>
        <v>OK</v>
      </c>
      <c r="K50" s="94"/>
      <c r="L50" s="94"/>
      <c r="M50" s="94"/>
      <c r="N50" s="95"/>
    </row>
    <row r="51" spans="2:14" ht="18" thickBot="1" x14ac:dyDescent="0.5">
      <c r="B51" s="35"/>
      <c r="C51" s="19"/>
      <c r="D51" s="24"/>
      <c r="E51" s="24"/>
      <c r="F51" s="24"/>
      <c r="G51" s="24"/>
      <c r="I51" s="1"/>
    </row>
    <row r="52" spans="2:14" ht="19.8" thickBot="1" x14ac:dyDescent="0.5">
      <c r="B52" s="35"/>
      <c r="C52" s="19"/>
      <c r="D52" s="24"/>
      <c r="E52" s="24"/>
      <c r="F52" s="24"/>
      <c r="G52" s="24"/>
      <c r="I52" s="12" t="s">
        <v>3</v>
      </c>
      <c r="J52" s="13"/>
      <c r="K52" s="13" t="s">
        <v>5</v>
      </c>
      <c r="L52" s="13" t="s">
        <v>6</v>
      </c>
      <c r="M52" s="13" t="s">
        <v>7</v>
      </c>
      <c r="N52" s="14" t="s">
        <v>8</v>
      </c>
    </row>
    <row r="53" spans="2:14" ht="17.399999999999999" x14ac:dyDescent="0.45">
      <c r="B53" s="35"/>
      <c r="C53" s="19"/>
      <c r="D53" s="24"/>
      <c r="E53" s="24"/>
      <c r="F53" s="24"/>
      <c r="G53" s="24"/>
      <c r="I53" s="21"/>
      <c r="J53" s="32"/>
      <c r="K53" s="31"/>
      <c r="L53" s="31"/>
      <c r="M53" s="32"/>
      <c r="N53" s="32"/>
    </row>
    <row r="54" spans="2:14" ht="17.399999999999999" x14ac:dyDescent="0.45">
      <c r="B54" s="35"/>
      <c r="C54" s="19"/>
      <c r="D54" s="24"/>
      <c r="E54" s="24"/>
      <c r="F54" s="24"/>
      <c r="G54" s="24"/>
      <c r="I54" s="26"/>
      <c r="J54" s="32"/>
      <c r="K54" s="34"/>
      <c r="L54" s="34"/>
      <c r="M54" s="34"/>
      <c r="N54" s="34"/>
    </row>
    <row r="55" spans="2:14" ht="17.399999999999999" x14ac:dyDescent="0.45">
      <c r="B55" s="35"/>
      <c r="C55" s="19"/>
      <c r="D55" s="24"/>
      <c r="E55" s="24"/>
      <c r="F55" s="24"/>
      <c r="G55" s="24"/>
      <c r="I55" s="26"/>
      <c r="J55" s="32"/>
      <c r="K55" s="34"/>
      <c r="L55" s="34"/>
      <c r="M55" s="34"/>
      <c r="N55" s="34"/>
    </row>
    <row r="56" spans="2:14" ht="17.399999999999999" x14ac:dyDescent="0.45">
      <c r="B56" s="35"/>
      <c r="C56" s="19"/>
      <c r="D56" s="24"/>
      <c r="E56" s="24"/>
      <c r="F56" s="24"/>
      <c r="G56" s="24"/>
      <c r="I56" s="26"/>
      <c r="J56" s="32"/>
      <c r="K56" s="34"/>
      <c r="L56" s="34"/>
      <c r="M56" s="34"/>
      <c r="N56" s="34"/>
    </row>
    <row r="57" spans="2:14" ht="18" thickBot="1" x14ac:dyDescent="0.5">
      <c r="B57" s="35"/>
      <c r="C57" s="19"/>
      <c r="D57" s="24"/>
      <c r="E57" s="24"/>
      <c r="F57" s="24"/>
      <c r="G57" s="24"/>
      <c r="I57" s="26"/>
      <c r="J57" s="32"/>
      <c r="K57" s="34"/>
      <c r="L57" s="34"/>
      <c r="M57" s="34"/>
      <c r="N57" s="34"/>
    </row>
    <row r="58" spans="2:14" ht="21.6" thickBot="1" x14ac:dyDescent="0.55000000000000004">
      <c r="B58" s="35"/>
      <c r="C58" s="19"/>
      <c r="D58" s="24"/>
      <c r="E58" s="24"/>
      <c r="F58" s="24"/>
      <c r="G58" s="24"/>
      <c r="I58" s="15">
        <f>SUM(I53:I57)</f>
        <v>0</v>
      </c>
      <c r="J58" s="93" t="str">
        <f>IF(I58&gt;=5,"YA NO PUEDE SOLICITAR DIAS CAPACITACION","PUEDE SOLICITAR DIAS CAPACITACION")</f>
        <v>PUEDE SOLICITAR DIAS CAPACITACION</v>
      </c>
      <c r="K58" s="94"/>
      <c r="L58" s="94"/>
      <c r="M58" s="94"/>
      <c r="N58" s="95"/>
    </row>
    <row r="59" spans="2:14" ht="21.6" thickBot="1" x14ac:dyDescent="0.55000000000000004">
      <c r="B59" s="35"/>
      <c r="C59" s="19"/>
      <c r="D59" s="24"/>
      <c r="E59" s="24"/>
      <c r="F59" s="24"/>
      <c r="G59" s="24"/>
      <c r="I59" s="17">
        <f>5-I58</f>
        <v>5</v>
      </c>
      <c r="J59" s="93" t="str">
        <f>IF(I58&gt;5,"EXISTE UN ERROR","OK")</f>
        <v>OK</v>
      </c>
      <c r="K59" s="94"/>
      <c r="L59" s="94"/>
      <c r="M59" s="94"/>
      <c r="N59" s="95"/>
    </row>
    <row r="60" spans="2:14" ht="17.399999999999999" x14ac:dyDescent="0.45">
      <c r="B60" s="35"/>
      <c r="C60" s="19"/>
      <c r="D60" s="24"/>
      <c r="E60" s="24"/>
      <c r="F60" s="24"/>
      <c r="G60" s="24"/>
    </row>
    <row r="61" spans="2:14" ht="17.399999999999999" x14ac:dyDescent="0.45">
      <c r="B61" s="35"/>
      <c r="C61" s="19"/>
      <c r="D61" s="24"/>
      <c r="E61" s="24"/>
      <c r="F61" s="24"/>
      <c r="G61" s="24"/>
    </row>
    <row r="62" spans="2:14" ht="18" thickBot="1" x14ac:dyDescent="0.5">
      <c r="B62" s="35"/>
      <c r="C62" s="41"/>
      <c r="D62" s="42"/>
      <c r="E62" s="29"/>
      <c r="F62" s="29"/>
      <c r="G62" s="29"/>
    </row>
    <row r="63" spans="2:14" ht="21.6" thickBot="1" x14ac:dyDescent="0.55000000000000004">
      <c r="B63" s="8">
        <f>+E37-F37</f>
        <v>0</v>
      </c>
      <c r="C63" s="87" t="str">
        <f>IF(E37&lt;=F37,"YA NO TIENE FERIADOS","PUEDE SOLICITAR DIAS FERIADOS")</f>
        <v>YA NO TIENE FERIADOS</v>
      </c>
      <c r="D63" s="88"/>
      <c r="E63" s="88"/>
      <c r="F63" s="88"/>
      <c r="G63" s="89"/>
    </row>
    <row r="64" spans="2:14" ht="19.2" thickBot="1" x14ac:dyDescent="0.5">
      <c r="C64" s="90" t="str">
        <f>IF(F37&gt;E37,"EXISTE UN ERROR","OK")</f>
        <v>OK</v>
      </c>
      <c r="D64" s="91"/>
      <c r="E64" s="91"/>
      <c r="F64" s="91"/>
      <c r="G64" s="92"/>
    </row>
    <row r="67" spans="2:14" ht="19.2" thickBot="1" x14ac:dyDescent="0.5">
      <c r="B67" s="16" t="s">
        <v>92</v>
      </c>
      <c r="I67" s="16" t="str">
        <f>+B67</f>
        <v>VALENZUELA BARRERA MARIBEL</v>
      </c>
    </row>
    <row r="68" spans="2:14" ht="18.600000000000001" thickBot="1" x14ac:dyDescent="0.4">
      <c r="B68" s="5" t="s">
        <v>0</v>
      </c>
      <c r="C68" s="5" t="s">
        <v>1</v>
      </c>
      <c r="D68" s="5" t="s">
        <v>98</v>
      </c>
      <c r="E68" s="5" t="s">
        <v>12</v>
      </c>
      <c r="F68" s="6" t="s">
        <v>2</v>
      </c>
      <c r="G68" s="6" t="s">
        <v>7</v>
      </c>
      <c r="I68" s="2" t="s">
        <v>3</v>
      </c>
      <c r="J68" s="3" t="s">
        <v>4</v>
      </c>
      <c r="K68" s="3" t="s">
        <v>5</v>
      </c>
      <c r="L68" s="3" t="s">
        <v>6</v>
      </c>
      <c r="M68" s="3" t="s">
        <v>7</v>
      </c>
      <c r="N68" s="4" t="s">
        <v>8</v>
      </c>
    </row>
    <row r="69" spans="2:14" ht="17.399999999999999" x14ac:dyDescent="0.45">
      <c r="B69" s="9">
        <v>15</v>
      </c>
      <c r="C69" s="9">
        <v>0</v>
      </c>
      <c r="D69" s="9">
        <v>0</v>
      </c>
      <c r="E69" s="11">
        <f>+B69+C69+D69</f>
        <v>15</v>
      </c>
      <c r="F69" s="11">
        <f>SUM(B70:B94)+SUM(D70:D94)</f>
        <v>5</v>
      </c>
      <c r="G69" s="19"/>
      <c r="I69" s="21">
        <v>1</v>
      </c>
      <c r="J69" s="22"/>
      <c r="K69" s="31">
        <v>45670</v>
      </c>
      <c r="L69" s="31">
        <v>45670</v>
      </c>
      <c r="M69" s="69" t="s">
        <v>106</v>
      </c>
      <c r="N69" s="25"/>
    </row>
    <row r="70" spans="2:14" ht="17.399999999999999" x14ac:dyDescent="0.45">
      <c r="B70" s="35">
        <v>2</v>
      </c>
      <c r="C70" s="19"/>
      <c r="D70" s="24"/>
      <c r="E70" s="27">
        <v>45981</v>
      </c>
      <c r="F70" s="27">
        <v>45982</v>
      </c>
      <c r="G70" s="24"/>
      <c r="I70" s="26">
        <v>1</v>
      </c>
      <c r="J70" s="22"/>
      <c r="K70" s="33">
        <v>45733</v>
      </c>
      <c r="L70" s="33">
        <v>45733</v>
      </c>
      <c r="M70" s="70" t="s">
        <v>123</v>
      </c>
      <c r="N70" s="24"/>
    </row>
    <row r="71" spans="2:14" ht="17.399999999999999" x14ac:dyDescent="0.45">
      <c r="B71" s="35">
        <v>1</v>
      </c>
      <c r="C71" s="19"/>
      <c r="D71" s="24"/>
      <c r="E71" s="27">
        <v>45985</v>
      </c>
      <c r="F71" s="27">
        <v>45985</v>
      </c>
      <c r="G71" s="24"/>
      <c r="I71" s="26">
        <v>1</v>
      </c>
      <c r="J71" s="22"/>
      <c r="K71" s="33">
        <v>45779</v>
      </c>
      <c r="L71" s="33">
        <v>45779</v>
      </c>
      <c r="M71" s="69" t="s">
        <v>131</v>
      </c>
      <c r="N71" s="24"/>
    </row>
    <row r="72" spans="2:14" ht="17.399999999999999" x14ac:dyDescent="0.45">
      <c r="B72" s="35">
        <v>1</v>
      </c>
      <c r="C72" s="19"/>
      <c r="D72" s="24"/>
      <c r="E72" s="27">
        <v>46017</v>
      </c>
      <c r="F72" s="27">
        <v>46017</v>
      </c>
      <c r="G72" s="24"/>
      <c r="I72" s="26">
        <v>2</v>
      </c>
      <c r="J72" s="22"/>
      <c r="K72" s="33">
        <v>45855</v>
      </c>
      <c r="L72" s="33">
        <v>45856</v>
      </c>
      <c r="M72" s="70" t="s">
        <v>164</v>
      </c>
      <c r="N72" s="24"/>
    </row>
    <row r="73" spans="2:14" ht="17.399999999999999" x14ac:dyDescent="0.45">
      <c r="B73" s="35">
        <v>1</v>
      </c>
      <c r="C73" s="19"/>
      <c r="D73" s="24"/>
      <c r="E73" s="27">
        <v>46020</v>
      </c>
      <c r="F73" s="27">
        <v>46020</v>
      </c>
      <c r="G73" s="24"/>
      <c r="I73" s="26"/>
      <c r="J73" s="22"/>
      <c r="K73" s="33"/>
      <c r="L73" s="33"/>
      <c r="M73" s="34"/>
      <c r="N73" s="24"/>
    </row>
    <row r="74" spans="2:14" ht="17.399999999999999" x14ac:dyDescent="0.45">
      <c r="B74" s="35"/>
      <c r="C74" s="19"/>
      <c r="D74" s="24"/>
      <c r="E74" s="27"/>
      <c r="F74" s="27"/>
      <c r="G74" s="24"/>
      <c r="I74" s="26"/>
      <c r="J74" s="22"/>
      <c r="K74" s="33"/>
      <c r="L74" s="33"/>
      <c r="M74" s="34"/>
      <c r="N74" s="24"/>
    </row>
    <row r="75" spans="2:14" ht="17.399999999999999" x14ac:dyDescent="0.45">
      <c r="B75" s="35"/>
      <c r="C75" s="19"/>
      <c r="D75" s="24"/>
      <c r="E75" s="27"/>
      <c r="F75" s="27"/>
      <c r="G75" s="24"/>
      <c r="I75" s="26"/>
      <c r="J75" s="22"/>
      <c r="K75" s="24"/>
      <c r="L75" s="24"/>
      <c r="M75" s="24"/>
      <c r="N75" s="24"/>
    </row>
    <row r="76" spans="2:14" ht="17.399999999999999" x14ac:dyDescent="0.45">
      <c r="B76" s="35"/>
      <c r="C76" s="19"/>
      <c r="D76" s="24"/>
      <c r="E76" s="24"/>
      <c r="F76" s="24"/>
      <c r="G76" s="24"/>
      <c r="I76" s="26"/>
      <c r="J76" s="22"/>
      <c r="K76" s="24"/>
      <c r="L76" s="24"/>
      <c r="M76" s="24"/>
      <c r="N76" s="24"/>
    </row>
    <row r="77" spans="2:14" ht="17.399999999999999" x14ac:dyDescent="0.45">
      <c r="B77" s="35"/>
      <c r="C77" s="19"/>
      <c r="D77" s="24"/>
      <c r="E77" s="24"/>
      <c r="F77" s="24"/>
      <c r="G77" s="24"/>
      <c r="I77" s="26"/>
      <c r="J77" s="22"/>
      <c r="K77" s="24"/>
      <c r="L77" s="24"/>
      <c r="M77" s="24"/>
      <c r="N77" s="24"/>
    </row>
    <row r="78" spans="2:14" ht="17.399999999999999" x14ac:dyDescent="0.45">
      <c r="B78" s="35"/>
      <c r="C78" s="19"/>
      <c r="D78" s="24"/>
      <c r="E78" s="24"/>
      <c r="F78" s="24"/>
      <c r="G78" s="24"/>
      <c r="I78" s="26"/>
      <c r="J78" s="22"/>
      <c r="K78" s="24"/>
      <c r="L78" s="24"/>
      <c r="M78" s="24"/>
      <c r="N78" s="24"/>
    </row>
    <row r="79" spans="2:14" ht="17.399999999999999" x14ac:dyDescent="0.45">
      <c r="B79" s="35"/>
      <c r="C79" s="19"/>
      <c r="D79" s="24"/>
      <c r="E79" s="24"/>
      <c r="F79" s="24"/>
      <c r="G79" s="24"/>
      <c r="I79" s="26"/>
      <c r="J79" s="22"/>
      <c r="K79" s="24"/>
      <c r="L79" s="24"/>
      <c r="M79" s="24"/>
      <c r="N79" s="24"/>
    </row>
    <row r="80" spans="2:14" ht="18" thickBot="1" x14ac:dyDescent="0.5">
      <c r="B80" s="35"/>
      <c r="C80" s="19"/>
      <c r="D80" s="24"/>
      <c r="E80" s="24"/>
      <c r="F80" s="24"/>
      <c r="G80" s="24"/>
      <c r="I80" s="28"/>
      <c r="J80" s="22"/>
      <c r="K80" s="29"/>
      <c r="L80" s="29"/>
      <c r="M80" s="29"/>
      <c r="N80" s="29"/>
    </row>
    <row r="81" spans="2:14" ht="21.6" thickBot="1" x14ac:dyDescent="0.55000000000000004">
      <c r="B81" s="35"/>
      <c r="C81" s="19"/>
      <c r="D81" s="24"/>
      <c r="E81" s="36"/>
      <c r="F81" s="36"/>
      <c r="G81" s="36"/>
      <c r="I81" s="15">
        <f>SUM(I69:I80)</f>
        <v>5</v>
      </c>
      <c r="J81" s="93" t="str">
        <f>IF(I81&gt;=6,"YA NO PUEDE SOLICITAR DIAS ADMINISTRATIVOS","PUEDE SOLICITAR DIAS ADMINISTRATIVOS")</f>
        <v>PUEDE SOLICITAR DIAS ADMINISTRATIVOS</v>
      </c>
      <c r="K81" s="94"/>
      <c r="L81" s="94"/>
      <c r="M81" s="94"/>
      <c r="N81" s="95"/>
    </row>
    <row r="82" spans="2:14" ht="21.6" thickBot="1" x14ac:dyDescent="0.55000000000000004">
      <c r="B82" s="35"/>
      <c r="C82" s="19"/>
      <c r="D82" s="24"/>
      <c r="E82" s="36"/>
      <c r="F82" s="36"/>
      <c r="G82" s="36"/>
      <c r="I82" s="17">
        <f>6-I81</f>
        <v>1</v>
      </c>
      <c r="J82" s="93" t="str">
        <f>IF(I81&gt;6,"EXISTE UN ERROR","OK")</f>
        <v>OK</v>
      </c>
      <c r="K82" s="94"/>
      <c r="L82" s="94"/>
      <c r="M82" s="94"/>
      <c r="N82" s="95"/>
    </row>
    <row r="83" spans="2:14" ht="18" thickBot="1" x14ac:dyDescent="0.5">
      <c r="B83" s="35"/>
      <c r="C83" s="19"/>
      <c r="D83" s="24"/>
      <c r="E83" s="36"/>
      <c r="F83" s="36"/>
      <c r="G83" s="36"/>
      <c r="I83" s="1"/>
    </row>
    <row r="84" spans="2:14" ht="19.8" thickBot="1" x14ac:dyDescent="0.5">
      <c r="B84" s="35"/>
      <c r="C84" s="19"/>
      <c r="D84" s="24"/>
      <c r="E84" s="36"/>
      <c r="F84" s="36"/>
      <c r="G84" s="36"/>
      <c r="I84" s="12" t="s">
        <v>3</v>
      </c>
      <c r="J84" s="13"/>
      <c r="K84" s="13" t="s">
        <v>5</v>
      </c>
      <c r="L84" s="13" t="s">
        <v>6</v>
      </c>
      <c r="M84" s="13" t="s">
        <v>7</v>
      </c>
      <c r="N84" s="14" t="s">
        <v>8</v>
      </c>
    </row>
    <row r="85" spans="2:14" ht="17.399999999999999" x14ac:dyDescent="0.45">
      <c r="B85" s="35"/>
      <c r="C85" s="19"/>
      <c r="D85" s="24"/>
      <c r="E85" s="36"/>
      <c r="F85" s="36"/>
      <c r="G85" s="36"/>
      <c r="I85" s="21">
        <v>1</v>
      </c>
      <c r="J85" s="30"/>
      <c r="K85" s="31">
        <v>45712</v>
      </c>
      <c r="L85" s="31">
        <v>45712</v>
      </c>
      <c r="M85" s="32"/>
      <c r="N85" s="32"/>
    </row>
    <row r="86" spans="2:14" ht="17.399999999999999" x14ac:dyDescent="0.45">
      <c r="B86" s="35"/>
      <c r="C86" s="19"/>
      <c r="D86" s="24"/>
      <c r="E86" s="36"/>
      <c r="F86" s="36"/>
      <c r="G86" s="36"/>
      <c r="I86" s="26">
        <v>1</v>
      </c>
      <c r="J86" s="30"/>
      <c r="K86" s="33">
        <v>45713</v>
      </c>
      <c r="L86" s="33">
        <v>45713</v>
      </c>
      <c r="M86" s="34"/>
      <c r="N86" s="34"/>
    </row>
    <row r="87" spans="2:14" ht="17.399999999999999" x14ac:dyDescent="0.45">
      <c r="B87" s="35"/>
      <c r="C87" s="19"/>
      <c r="D87" s="24"/>
      <c r="E87" s="36"/>
      <c r="F87" s="36"/>
      <c r="G87" s="36"/>
      <c r="I87" s="26">
        <v>1</v>
      </c>
      <c r="J87" s="30"/>
      <c r="K87" s="31">
        <v>45714</v>
      </c>
      <c r="L87" s="31">
        <v>45714</v>
      </c>
      <c r="M87" s="34"/>
      <c r="N87" s="34"/>
    </row>
    <row r="88" spans="2:14" ht="17.399999999999999" x14ac:dyDescent="0.45">
      <c r="B88" s="35"/>
      <c r="C88" s="19"/>
      <c r="D88" s="24"/>
      <c r="E88" s="36"/>
      <c r="F88" s="36"/>
      <c r="G88" s="36"/>
      <c r="I88" s="26">
        <v>1</v>
      </c>
      <c r="J88" s="30"/>
      <c r="K88" s="33">
        <v>45715</v>
      </c>
      <c r="L88" s="33">
        <v>45715</v>
      </c>
      <c r="M88" s="34"/>
      <c r="N88" s="34"/>
    </row>
    <row r="89" spans="2:14" ht="18" thickBot="1" x14ac:dyDescent="0.5">
      <c r="B89" s="35"/>
      <c r="C89" s="19"/>
      <c r="D89" s="24"/>
      <c r="E89" s="36"/>
      <c r="F89" s="36"/>
      <c r="G89" s="36"/>
      <c r="I89" s="26">
        <v>1</v>
      </c>
      <c r="J89" s="30"/>
      <c r="K89" s="31">
        <v>45716</v>
      </c>
      <c r="L89" s="31">
        <v>45716</v>
      </c>
      <c r="M89" s="34"/>
      <c r="N89" s="34"/>
    </row>
    <row r="90" spans="2:14" ht="21.6" thickBot="1" x14ac:dyDescent="0.55000000000000004">
      <c r="B90" s="35"/>
      <c r="C90" s="19"/>
      <c r="D90" s="24"/>
      <c r="E90" s="36"/>
      <c r="F90" s="36"/>
      <c r="G90" s="36"/>
      <c r="I90" s="15">
        <f>SUM(I85:I89)</f>
        <v>5</v>
      </c>
      <c r="J90" s="93" t="str">
        <f>IF(I90&gt;=5,"YA NO PUEDE SOLICITAR DIAS CAPACITACION","PUEDE SOLICITAR DIAS CAPACITACION")</f>
        <v>YA NO PUEDE SOLICITAR DIAS CAPACITACION</v>
      </c>
      <c r="K90" s="94"/>
      <c r="L90" s="94"/>
      <c r="M90" s="94"/>
      <c r="N90" s="95"/>
    </row>
    <row r="91" spans="2:14" ht="21.6" thickBot="1" x14ac:dyDescent="0.55000000000000004">
      <c r="B91" s="35"/>
      <c r="C91" s="19"/>
      <c r="D91" s="24"/>
      <c r="E91" s="36"/>
      <c r="F91" s="36"/>
      <c r="G91" s="36"/>
      <c r="I91" s="17">
        <f>5-I90</f>
        <v>0</v>
      </c>
      <c r="J91" s="93" t="str">
        <f>IF(I90&gt;5,"EXISTE UN ERROR","OK")</f>
        <v>OK</v>
      </c>
      <c r="K91" s="94"/>
      <c r="L91" s="94"/>
      <c r="M91" s="94"/>
      <c r="N91" s="95"/>
    </row>
    <row r="92" spans="2:14" ht="17.399999999999999" x14ac:dyDescent="0.45">
      <c r="B92" s="35"/>
      <c r="C92" s="19"/>
      <c r="D92" s="24"/>
      <c r="E92" s="36"/>
      <c r="F92" s="36"/>
      <c r="G92" s="36"/>
    </row>
    <row r="93" spans="2:14" ht="17.399999999999999" x14ac:dyDescent="0.45">
      <c r="B93" s="35"/>
      <c r="C93" s="19"/>
      <c r="D93" s="24"/>
      <c r="E93" s="36"/>
      <c r="F93" s="36"/>
      <c r="G93" s="36"/>
    </row>
    <row r="94" spans="2:14" ht="18" thickBot="1" x14ac:dyDescent="0.5">
      <c r="B94" s="35"/>
      <c r="C94" s="20"/>
      <c r="D94" s="29"/>
      <c r="E94" s="37"/>
      <c r="F94" s="37"/>
      <c r="G94" s="37"/>
    </row>
    <row r="95" spans="2:14" ht="21.6" thickBot="1" x14ac:dyDescent="0.55000000000000004">
      <c r="B95" s="85">
        <f>+E69-F69</f>
        <v>10</v>
      </c>
      <c r="C95" s="87" t="str">
        <f>IF(E69&lt;=F69,"YA NO TIENE FERIADOS","PUEDE SOLICITAR DIAS FERIADOS")</f>
        <v>PUEDE SOLICITAR DIAS FERIADOS</v>
      </c>
      <c r="D95" s="88"/>
      <c r="E95" s="88"/>
      <c r="F95" s="88"/>
      <c r="G95" s="89"/>
    </row>
    <row r="96" spans="2:14" ht="19.2" thickBot="1" x14ac:dyDescent="0.5">
      <c r="C96" s="90" t="str">
        <f>IF(F69&gt;E69,"EXISTE UN ERROR","OK")</f>
        <v>OK</v>
      </c>
      <c r="D96" s="91"/>
      <c r="E96" s="91"/>
      <c r="F96" s="91"/>
      <c r="G96" s="92"/>
    </row>
    <row r="98" spans="2:14" ht="19.2" thickBot="1" x14ac:dyDescent="0.5">
      <c r="B98" s="16" t="s">
        <v>97</v>
      </c>
      <c r="I98" s="16" t="str">
        <f>+B98</f>
        <v>VALDEBENITO SANTIBAÑEZ  ELIAN</v>
      </c>
    </row>
    <row r="99" spans="2:14" ht="18.600000000000001" thickBot="1" x14ac:dyDescent="0.4">
      <c r="B99" s="5" t="s">
        <v>0</v>
      </c>
      <c r="C99" s="5" t="s">
        <v>1</v>
      </c>
      <c r="D99" s="5" t="s">
        <v>98</v>
      </c>
      <c r="E99" s="5" t="s">
        <v>12</v>
      </c>
      <c r="F99" s="6" t="s">
        <v>2</v>
      </c>
      <c r="G99" s="6" t="s">
        <v>7</v>
      </c>
      <c r="I99" s="2" t="s">
        <v>3</v>
      </c>
      <c r="J99" s="3" t="s">
        <v>4</v>
      </c>
      <c r="K99" s="3" t="s">
        <v>5</v>
      </c>
      <c r="L99" s="3" t="s">
        <v>6</v>
      </c>
      <c r="M99" s="3" t="s">
        <v>7</v>
      </c>
      <c r="N99" s="4" t="s">
        <v>8</v>
      </c>
    </row>
    <row r="100" spans="2:14" ht="17.399999999999999" x14ac:dyDescent="0.45">
      <c r="B100" s="9"/>
      <c r="C100" s="9">
        <v>0</v>
      </c>
      <c r="D100" s="9">
        <v>0</v>
      </c>
      <c r="E100" s="11">
        <f>+B100+C100+D100</f>
        <v>0</v>
      </c>
      <c r="F100" s="11">
        <f>SUM(B101:B125)+SUM(D101:D125)</f>
        <v>0</v>
      </c>
      <c r="G100" s="19"/>
      <c r="I100" s="21">
        <v>2</v>
      </c>
      <c r="J100" s="22"/>
      <c r="K100" s="31">
        <v>45670</v>
      </c>
      <c r="L100" s="31">
        <v>45671</v>
      </c>
      <c r="M100" s="69" t="s">
        <v>106</v>
      </c>
      <c r="N100" s="25"/>
    </row>
    <row r="101" spans="2:14" ht="17.399999999999999" x14ac:dyDescent="0.45">
      <c r="B101" s="35"/>
      <c r="C101" s="19"/>
      <c r="D101" s="24"/>
      <c r="E101" s="27"/>
      <c r="F101" s="27"/>
      <c r="G101" s="24"/>
      <c r="I101" s="26">
        <v>1</v>
      </c>
      <c r="J101" s="22"/>
      <c r="K101" s="33">
        <v>45938</v>
      </c>
      <c r="L101" s="33">
        <v>45938</v>
      </c>
      <c r="M101" s="70" t="s">
        <v>217</v>
      </c>
      <c r="N101" s="24"/>
    </row>
    <row r="102" spans="2:14" ht="17.399999999999999" x14ac:dyDescent="0.45">
      <c r="B102" s="35"/>
      <c r="C102" s="19"/>
      <c r="D102" s="24"/>
      <c r="E102" s="27"/>
      <c r="F102" s="27"/>
      <c r="G102" s="24"/>
      <c r="I102" s="26"/>
      <c r="J102" s="22"/>
      <c r="K102" s="33"/>
      <c r="L102" s="33"/>
      <c r="M102" s="24"/>
      <c r="N102" s="24"/>
    </row>
    <row r="103" spans="2:14" ht="17.399999999999999" x14ac:dyDescent="0.45">
      <c r="B103" s="35"/>
      <c r="C103" s="19"/>
      <c r="D103" s="24"/>
      <c r="E103" s="27"/>
      <c r="F103" s="27"/>
      <c r="G103" s="24"/>
      <c r="I103" s="26"/>
      <c r="J103" s="22"/>
      <c r="K103" s="33"/>
      <c r="L103" s="33"/>
      <c r="M103" s="24"/>
      <c r="N103" s="24"/>
    </row>
    <row r="104" spans="2:14" ht="17.399999999999999" x14ac:dyDescent="0.45">
      <c r="B104" s="35"/>
      <c r="C104" s="19"/>
      <c r="D104" s="24"/>
      <c r="E104" s="27"/>
      <c r="F104" s="27"/>
      <c r="G104" s="24"/>
      <c r="I104" s="26"/>
      <c r="J104" s="22"/>
      <c r="K104" s="33"/>
      <c r="L104" s="33"/>
      <c r="M104" s="24"/>
      <c r="N104" s="24"/>
    </row>
    <row r="105" spans="2:14" ht="17.399999999999999" x14ac:dyDescent="0.45">
      <c r="B105" s="35"/>
      <c r="C105" s="19"/>
      <c r="D105" s="24"/>
      <c r="E105" s="27"/>
      <c r="F105" s="27"/>
      <c r="G105" s="24"/>
      <c r="I105" s="26"/>
      <c r="J105" s="22"/>
      <c r="K105" s="33"/>
      <c r="L105" s="33"/>
      <c r="M105" s="24"/>
      <c r="N105" s="24"/>
    </row>
    <row r="106" spans="2:14" ht="17.399999999999999" x14ac:dyDescent="0.45">
      <c r="B106" s="35"/>
      <c r="C106" s="19"/>
      <c r="D106" s="24"/>
      <c r="E106" s="27"/>
      <c r="F106" s="27"/>
      <c r="G106" s="24"/>
      <c r="I106" s="26"/>
      <c r="J106" s="22"/>
      <c r="K106" s="24"/>
      <c r="L106" s="24"/>
      <c r="M106" s="24"/>
      <c r="N106" s="24"/>
    </row>
    <row r="107" spans="2:14" ht="17.399999999999999" x14ac:dyDescent="0.45">
      <c r="B107" s="35"/>
      <c r="C107" s="19"/>
      <c r="D107" s="24"/>
      <c r="E107" s="24"/>
      <c r="F107" s="24"/>
      <c r="G107" s="24"/>
      <c r="I107" s="26"/>
      <c r="J107" s="22"/>
      <c r="K107" s="24"/>
      <c r="L107" s="24"/>
      <c r="M107" s="24"/>
      <c r="N107" s="24"/>
    </row>
    <row r="108" spans="2:14" ht="17.399999999999999" x14ac:dyDescent="0.45">
      <c r="B108" s="35"/>
      <c r="C108" s="19"/>
      <c r="D108" s="24"/>
      <c r="E108" s="24"/>
      <c r="F108" s="24"/>
      <c r="G108" s="24"/>
      <c r="I108" s="26"/>
      <c r="J108" s="22"/>
      <c r="K108" s="24"/>
      <c r="L108" s="24"/>
      <c r="M108" s="24"/>
      <c r="N108" s="24"/>
    </row>
    <row r="109" spans="2:14" ht="17.399999999999999" x14ac:dyDescent="0.45">
      <c r="B109" s="35"/>
      <c r="C109" s="19"/>
      <c r="D109" s="24"/>
      <c r="E109" s="24"/>
      <c r="F109" s="24"/>
      <c r="G109" s="24"/>
      <c r="I109" s="26"/>
      <c r="J109" s="22"/>
      <c r="K109" s="24"/>
      <c r="L109" s="24"/>
      <c r="M109" s="24"/>
      <c r="N109" s="24"/>
    </row>
    <row r="110" spans="2:14" ht="17.399999999999999" x14ac:dyDescent="0.45">
      <c r="B110" s="35"/>
      <c r="C110" s="19"/>
      <c r="D110" s="24"/>
      <c r="E110" s="24"/>
      <c r="F110" s="24"/>
      <c r="G110" s="24"/>
      <c r="I110" s="26"/>
      <c r="J110" s="22"/>
      <c r="K110" s="24"/>
      <c r="L110" s="24"/>
      <c r="M110" s="24"/>
      <c r="N110" s="24"/>
    </row>
    <row r="111" spans="2:14" ht="18" thickBot="1" x14ac:dyDescent="0.5">
      <c r="B111" s="35"/>
      <c r="C111" s="19"/>
      <c r="D111" s="24"/>
      <c r="E111" s="24"/>
      <c r="F111" s="24"/>
      <c r="G111" s="24"/>
      <c r="I111" s="28"/>
      <c r="J111" s="22"/>
      <c r="K111" s="29"/>
      <c r="L111" s="29"/>
      <c r="M111" s="29"/>
      <c r="N111" s="29"/>
    </row>
    <row r="112" spans="2:14" ht="21.6" thickBot="1" x14ac:dyDescent="0.55000000000000004">
      <c r="B112" s="35"/>
      <c r="C112" s="19"/>
      <c r="D112" s="24"/>
      <c r="E112" s="36"/>
      <c r="F112" s="36"/>
      <c r="G112" s="36"/>
      <c r="I112" s="15">
        <f>SUM(I100:I111)</f>
        <v>3</v>
      </c>
      <c r="J112" s="93" t="str">
        <f>IF(I112&gt;=6,"YA NO PUEDE SOLICITAR DIAS ADMINISTRATIVOS","PUEDE SOLICITAR DIAS ADMINISTRATIVOS")</f>
        <v>PUEDE SOLICITAR DIAS ADMINISTRATIVOS</v>
      </c>
      <c r="K112" s="94"/>
      <c r="L112" s="94"/>
      <c r="M112" s="94"/>
      <c r="N112" s="95"/>
    </row>
    <row r="113" spans="2:14" ht="21.6" thickBot="1" x14ac:dyDescent="0.55000000000000004">
      <c r="B113" s="35"/>
      <c r="C113" s="19"/>
      <c r="D113" s="24"/>
      <c r="E113" s="36"/>
      <c r="F113" s="36"/>
      <c r="G113" s="36"/>
      <c r="I113" s="17">
        <f>6-I112</f>
        <v>3</v>
      </c>
      <c r="J113" s="93" t="str">
        <f>IF(I112&gt;6,"EXISTE UN ERROR","OK")</f>
        <v>OK</v>
      </c>
      <c r="K113" s="94"/>
      <c r="L113" s="94"/>
      <c r="M113" s="94"/>
      <c r="N113" s="95"/>
    </row>
    <row r="114" spans="2:14" ht="18" thickBot="1" x14ac:dyDescent="0.5">
      <c r="B114" s="35"/>
      <c r="C114" s="19"/>
      <c r="D114" s="24"/>
      <c r="E114" s="36"/>
      <c r="F114" s="36"/>
      <c r="G114" s="36"/>
      <c r="I114" s="1"/>
    </row>
    <row r="115" spans="2:14" ht="19.8" thickBot="1" x14ac:dyDescent="0.5">
      <c r="B115" s="35"/>
      <c r="C115" s="19"/>
      <c r="D115" s="24"/>
      <c r="E115" s="36"/>
      <c r="F115" s="36"/>
      <c r="G115" s="36"/>
      <c r="I115" s="12" t="s">
        <v>3</v>
      </c>
      <c r="J115" s="13"/>
      <c r="K115" s="13" t="s">
        <v>5</v>
      </c>
      <c r="L115" s="13" t="s">
        <v>6</v>
      </c>
      <c r="M115" s="13" t="s">
        <v>7</v>
      </c>
      <c r="N115" s="14" t="s">
        <v>8</v>
      </c>
    </row>
    <row r="116" spans="2:14" ht="17.399999999999999" x14ac:dyDescent="0.45">
      <c r="B116" s="35"/>
      <c r="C116" s="19"/>
      <c r="D116" s="24"/>
      <c r="E116" s="36"/>
      <c r="F116" s="36"/>
      <c r="G116" s="36"/>
      <c r="I116" s="21">
        <v>2</v>
      </c>
      <c r="J116" s="30"/>
      <c r="K116" s="31">
        <v>45922</v>
      </c>
      <c r="L116" s="31">
        <v>45923</v>
      </c>
      <c r="M116" s="32"/>
      <c r="N116" s="32"/>
    </row>
    <row r="117" spans="2:14" ht="17.399999999999999" x14ac:dyDescent="0.45">
      <c r="B117" s="35"/>
      <c r="C117" s="19"/>
      <c r="D117" s="24"/>
      <c r="E117" s="36"/>
      <c r="F117" s="36"/>
      <c r="G117" s="36"/>
      <c r="I117" s="26">
        <v>2</v>
      </c>
      <c r="J117" s="30"/>
      <c r="K117" s="33">
        <v>45971</v>
      </c>
      <c r="L117" s="33">
        <v>45972</v>
      </c>
      <c r="M117" s="34"/>
      <c r="N117" s="34"/>
    </row>
    <row r="118" spans="2:14" ht="17.399999999999999" x14ac:dyDescent="0.45">
      <c r="B118" s="35"/>
      <c r="C118" s="19"/>
      <c r="D118" s="24"/>
      <c r="E118" s="36"/>
      <c r="F118" s="36"/>
      <c r="G118" s="36"/>
      <c r="I118" s="26"/>
      <c r="J118" s="30"/>
      <c r="K118" s="33"/>
      <c r="L118" s="33"/>
      <c r="M118" s="34"/>
      <c r="N118" s="34"/>
    </row>
    <row r="119" spans="2:14" ht="17.399999999999999" x14ac:dyDescent="0.45">
      <c r="B119" s="35"/>
      <c r="C119" s="19"/>
      <c r="D119" s="24"/>
      <c r="E119" s="36"/>
      <c r="F119" s="36"/>
      <c r="G119" s="36"/>
      <c r="I119" s="26"/>
      <c r="J119" s="30"/>
      <c r="K119" s="34"/>
      <c r="L119" s="34"/>
      <c r="M119" s="34"/>
      <c r="N119" s="34"/>
    </row>
    <row r="120" spans="2:14" ht="18" thickBot="1" x14ac:dyDescent="0.5">
      <c r="B120" s="35"/>
      <c r="C120" s="19"/>
      <c r="D120" s="24"/>
      <c r="E120" s="36"/>
      <c r="F120" s="36"/>
      <c r="G120" s="36"/>
      <c r="I120" s="26"/>
      <c r="J120" s="30"/>
      <c r="K120" s="34"/>
      <c r="L120" s="34"/>
      <c r="M120" s="34"/>
      <c r="N120" s="34"/>
    </row>
    <row r="121" spans="2:14" ht="21.6" thickBot="1" x14ac:dyDescent="0.55000000000000004">
      <c r="B121" s="35"/>
      <c r="C121" s="19"/>
      <c r="D121" s="24"/>
      <c r="E121" s="36"/>
      <c r="F121" s="36"/>
      <c r="G121" s="36"/>
      <c r="I121" s="15">
        <f>SUM(I116:I120)</f>
        <v>4</v>
      </c>
      <c r="J121" s="93" t="str">
        <f>IF(I121&gt;=5,"YA NO PUEDE SOLICITAR DIAS CAPACITACION","PUEDE SOLICITAR DIAS CAPACITACION")</f>
        <v>PUEDE SOLICITAR DIAS CAPACITACION</v>
      </c>
      <c r="K121" s="94"/>
      <c r="L121" s="94"/>
      <c r="M121" s="94"/>
      <c r="N121" s="95"/>
    </row>
    <row r="122" spans="2:14" ht="21.6" thickBot="1" x14ac:dyDescent="0.55000000000000004">
      <c r="B122" s="35"/>
      <c r="C122" s="19"/>
      <c r="D122" s="24"/>
      <c r="E122" s="36"/>
      <c r="F122" s="36"/>
      <c r="G122" s="36"/>
      <c r="I122" s="17">
        <f>5-I121</f>
        <v>1</v>
      </c>
      <c r="J122" s="93" t="str">
        <f>IF(I121&gt;5,"EXISTE UN ERROR","OK")</f>
        <v>OK</v>
      </c>
      <c r="K122" s="94"/>
      <c r="L122" s="94"/>
      <c r="M122" s="94"/>
      <c r="N122" s="95"/>
    </row>
    <row r="123" spans="2:14" ht="17.399999999999999" x14ac:dyDescent="0.45">
      <c r="B123" s="35"/>
      <c r="C123" s="19"/>
      <c r="D123" s="24"/>
      <c r="E123" s="36"/>
      <c r="F123" s="36"/>
      <c r="G123" s="36"/>
    </row>
    <row r="124" spans="2:14" ht="17.399999999999999" x14ac:dyDescent="0.45">
      <c r="B124" s="35"/>
      <c r="C124" s="19"/>
      <c r="D124" s="24"/>
      <c r="E124" s="36"/>
      <c r="F124" s="36"/>
      <c r="G124" s="36"/>
    </row>
    <row r="125" spans="2:14" ht="18" thickBot="1" x14ac:dyDescent="0.5">
      <c r="B125" s="35"/>
      <c r="C125" s="20"/>
      <c r="D125" s="29"/>
      <c r="E125" s="37"/>
      <c r="F125" s="37"/>
      <c r="G125" s="37"/>
    </row>
    <row r="126" spans="2:14" ht="21.6" thickBot="1" x14ac:dyDescent="0.55000000000000004">
      <c r="B126" s="8">
        <f>+E100-F100</f>
        <v>0</v>
      </c>
      <c r="C126" s="87" t="str">
        <f>IF(E100&lt;=F100,"YA NO TIENE FERIADOS","PUEDE SOLICITAR DIAS FERIADOS")</f>
        <v>YA NO TIENE FERIADOS</v>
      </c>
      <c r="D126" s="88"/>
      <c r="E126" s="88"/>
      <c r="F126" s="88"/>
      <c r="G126" s="89"/>
    </row>
    <row r="127" spans="2:14" ht="19.2" thickBot="1" x14ac:dyDescent="0.5">
      <c r="C127" s="90" t="str">
        <f>IF(F100&gt;E100,"EXISTE UN ERROR","OK")</f>
        <v>OK</v>
      </c>
      <c r="D127" s="91"/>
      <c r="E127" s="91"/>
      <c r="F127" s="91"/>
      <c r="G127" s="92"/>
    </row>
    <row r="134" spans="2:14" ht="19.2" thickBot="1" x14ac:dyDescent="0.5">
      <c r="B134" s="16" t="s">
        <v>64</v>
      </c>
      <c r="I134" s="16" t="s">
        <v>64</v>
      </c>
    </row>
    <row r="135" spans="2:14" ht="18.600000000000001" thickBot="1" x14ac:dyDescent="0.4">
      <c r="B135" s="5" t="s">
        <v>0</v>
      </c>
      <c r="C135" s="5" t="s">
        <v>1</v>
      </c>
      <c r="D135" s="5" t="s">
        <v>98</v>
      </c>
      <c r="E135" s="5" t="s">
        <v>12</v>
      </c>
      <c r="F135" s="6" t="s">
        <v>2</v>
      </c>
      <c r="G135" s="6" t="s">
        <v>7</v>
      </c>
      <c r="I135" s="2" t="s">
        <v>3</v>
      </c>
      <c r="J135" s="3" t="s">
        <v>4</v>
      </c>
      <c r="K135" s="3" t="s">
        <v>5</v>
      </c>
      <c r="L135" s="3" t="s">
        <v>6</v>
      </c>
      <c r="M135" s="3" t="s">
        <v>7</v>
      </c>
      <c r="N135" s="4" t="s">
        <v>8</v>
      </c>
    </row>
    <row r="136" spans="2:14" ht="17.399999999999999" x14ac:dyDescent="0.45">
      <c r="B136" s="9">
        <v>15</v>
      </c>
      <c r="C136" s="9">
        <v>4</v>
      </c>
      <c r="D136" s="9">
        <v>0</v>
      </c>
      <c r="E136" s="11">
        <f>+B136+C136+D136</f>
        <v>19</v>
      </c>
      <c r="F136" s="11">
        <f>SUM(B137:B161)+SUM(D137:D161)</f>
        <v>16</v>
      </c>
      <c r="G136" s="19"/>
      <c r="I136" s="21">
        <v>1</v>
      </c>
      <c r="J136" s="22"/>
      <c r="K136" s="23">
        <v>45660</v>
      </c>
      <c r="L136" s="23">
        <v>45660</v>
      </c>
      <c r="M136" s="71" t="s">
        <v>107</v>
      </c>
      <c r="N136" s="25"/>
    </row>
    <row r="137" spans="2:14" ht="17.399999999999999" x14ac:dyDescent="0.45">
      <c r="B137" s="35">
        <v>1</v>
      </c>
      <c r="C137" s="19"/>
      <c r="D137" s="24"/>
      <c r="E137" s="27">
        <v>45807</v>
      </c>
      <c r="F137" s="27">
        <v>45807</v>
      </c>
      <c r="G137" s="69" t="s">
        <v>148</v>
      </c>
      <c r="I137" s="26">
        <v>0.5</v>
      </c>
      <c r="J137" s="22" t="s">
        <v>10</v>
      </c>
      <c r="K137" s="27">
        <v>45698</v>
      </c>
      <c r="L137" s="27">
        <v>45698</v>
      </c>
      <c r="M137" s="71" t="s">
        <v>117</v>
      </c>
      <c r="N137" s="24"/>
    </row>
    <row r="138" spans="2:14" ht="17.399999999999999" x14ac:dyDescent="0.45">
      <c r="B138" s="35">
        <v>1</v>
      </c>
      <c r="C138" s="19"/>
      <c r="D138" s="24"/>
      <c r="E138" s="27">
        <v>45856</v>
      </c>
      <c r="F138" s="27">
        <v>45856</v>
      </c>
      <c r="G138" s="69" t="s">
        <v>160</v>
      </c>
      <c r="I138" s="26">
        <v>1</v>
      </c>
      <c r="J138" s="22"/>
      <c r="K138" s="27">
        <v>45720</v>
      </c>
      <c r="L138" s="27">
        <v>45720</v>
      </c>
      <c r="M138" s="69" t="s">
        <v>122</v>
      </c>
      <c r="N138" s="24"/>
    </row>
    <row r="139" spans="2:14" ht="17.399999999999999" x14ac:dyDescent="0.45">
      <c r="B139" s="35">
        <v>1</v>
      </c>
      <c r="C139" s="19"/>
      <c r="D139" s="24"/>
      <c r="E139" s="27">
        <v>45859</v>
      </c>
      <c r="F139" s="27">
        <v>45859</v>
      </c>
      <c r="G139" s="69" t="s">
        <v>160</v>
      </c>
      <c r="I139" s="26">
        <v>0.5</v>
      </c>
      <c r="J139" s="22" t="s">
        <v>9</v>
      </c>
      <c r="K139" s="27">
        <v>45749</v>
      </c>
      <c r="L139" s="27">
        <v>45749</v>
      </c>
      <c r="M139" s="71" t="s">
        <v>130</v>
      </c>
      <c r="N139" s="24"/>
    </row>
    <row r="140" spans="2:14" ht="17.399999999999999" x14ac:dyDescent="0.45">
      <c r="B140" s="35">
        <v>1</v>
      </c>
      <c r="C140" s="19"/>
      <c r="D140" s="24"/>
      <c r="E140" s="27">
        <v>38597</v>
      </c>
      <c r="F140" s="27">
        <v>38597</v>
      </c>
      <c r="G140" s="69" t="s">
        <v>200</v>
      </c>
      <c r="I140" s="26">
        <v>1</v>
      </c>
      <c r="J140" s="22"/>
      <c r="K140" s="27">
        <v>45762</v>
      </c>
      <c r="L140" s="27">
        <v>45762</v>
      </c>
      <c r="M140" s="76" t="s">
        <v>133</v>
      </c>
      <c r="N140" s="24"/>
    </row>
    <row r="141" spans="2:14" ht="17.399999999999999" x14ac:dyDescent="0.45">
      <c r="B141" s="35">
        <v>1</v>
      </c>
      <c r="C141" s="19"/>
      <c r="D141" s="24"/>
      <c r="E141" s="27">
        <v>45912</v>
      </c>
      <c r="F141" s="27">
        <v>45912</v>
      </c>
      <c r="G141" s="69" t="s">
        <v>200</v>
      </c>
      <c r="I141" s="26">
        <v>1</v>
      </c>
      <c r="J141" s="22"/>
      <c r="K141" s="27">
        <v>45770</v>
      </c>
      <c r="L141" s="27">
        <v>45770</v>
      </c>
      <c r="M141" s="69" t="s">
        <v>134</v>
      </c>
      <c r="N141" s="24"/>
    </row>
    <row r="142" spans="2:14" ht="17.399999999999999" x14ac:dyDescent="0.45">
      <c r="B142" s="35">
        <v>1</v>
      </c>
      <c r="C142" s="19"/>
      <c r="D142" s="24"/>
      <c r="E142" s="27">
        <v>45952</v>
      </c>
      <c r="F142" s="27">
        <v>45952</v>
      </c>
      <c r="G142" s="69" t="s">
        <v>228</v>
      </c>
      <c r="I142" s="26">
        <v>0.5</v>
      </c>
      <c r="J142" s="22" t="s">
        <v>10</v>
      </c>
      <c r="K142" s="27">
        <v>45782</v>
      </c>
      <c r="L142" s="27">
        <v>45782</v>
      </c>
      <c r="M142" s="69" t="s">
        <v>136</v>
      </c>
      <c r="N142" s="24"/>
    </row>
    <row r="143" spans="2:14" ht="17.399999999999999" x14ac:dyDescent="0.45">
      <c r="B143" s="35">
        <v>10</v>
      </c>
      <c r="C143" s="19"/>
      <c r="D143" s="24"/>
      <c r="E143" s="27">
        <v>45964</v>
      </c>
      <c r="F143" s="27">
        <v>45975</v>
      </c>
      <c r="G143" s="69" t="s">
        <v>228</v>
      </c>
      <c r="I143" s="26">
        <v>0.5</v>
      </c>
      <c r="J143" s="22" t="s">
        <v>10</v>
      </c>
      <c r="K143" s="27">
        <v>45821</v>
      </c>
      <c r="L143" s="27">
        <v>45821</v>
      </c>
      <c r="M143" s="69" t="s">
        <v>153</v>
      </c>
      <c r="N143" s="24"/>
    </row>
    <row r="144" spans="2:14" ht="17.399999999999999" x14ac:dyDescent="0.45">
      <c r="B144" s="35"/>
      <c r="C144" s="19"/>
      <c r="D144" s="24"/>
      <c r="E144" s="24"/>
      <c r="F144" s="24"/>
      <c r="G144" s="24"/>
      <c r="I144" s="26"/>
      <c r="J144" s="22"/>
      <c r="K144" s="27"/>
      <c r="L144" s="27"/>
      <c r="M144" s="32"/>
      <c r="N144" s="24"/>
    </row>
    <row r="145" spans="2:14" ht="17.399999999999999" x14ac:dyDescent="0.45">
      <c r="B145" s="35"/>
      <c r="C145" s="19"/>
      <c r="D145" s="24"/>
      <c r="E145" s="24"/>
      <c r="F145" s="24"/>
      <c r="G145" s="24"/>
      <c r="I145" s="26"/>
      <c r="J145" s="22"/>
      <c r="K145" s="24"/>
      <c r="L145" s="24"/>
      <c r="M145" s="24"/>
      <c r="N145" s="24"/>
    </row>
    <row r="146" spans="2:14" ht="17.399999999999999" x14ac:dyDescent="0.45">
      <c r="B146" s="35"/>
      <c r="C146" s="19"/>
      <c r="D146" s="24"/>
      <c r="E146" s="24"/>
      <c r="F146" s="24"/>
      <c r="G146" s="24"/>
      <c r="I146" s="26"/>
      <c r="J146" s="22"/>
      <c r="K146" s="24"/>
      <c r="L146" s="24"/>
      <c r="M146" s="24"/>
      <c r="N146" s="24"/>
    </row>
    <row r="147" spans="2:14" ht="18" thickBot="1" x14ac:dyDescent="0.5">
      <c r="B147" s="35"/>
      <c r="C147" s="19"/>
      <c r="D147" s="24"/>
      <c r="E147" s="24"/>
      <c r="F147" s="24"/>
      <c r="G147" s="24"/>
      <c r="I147" s="28"/>
      <c r="J147" s="22"/>
      <c r="K147" s="29"/>
      <c r="L147" s="29"/>
      <c r="M147" s="29"/>
      <c r="N147" s="29"/>
    </row>
    <row r="148" spans="2:14" ht="21.6" thickBot="1" x14ac:dyDescent="0.55000000000000004">
      <c r="B148" s="35"/>
      <c r="C148" s="19"/>
      <c r="D148" s="24"/>
      <c r="E148" s="36"/>
      <c r="F148" s="36"/>
      <c r="G148" s="36"/>
      <c r="I148" s="15">
        <f>SUM(I136:I147)</f>
        <v>6</v>
      </c>
      <c r="J148" s="93" t="str">
        <f>IF(I148&gt;=6,"YA NO PUEDE SOLICITAR DIAS ADMINISTRATIVOS","PUEDE SOLICITAR DIAS ADMINISTRATIVOS")</f>
        <v>YA NO PUEDE SOLICITAR DIAS ADMINISTRATIVOS</v>
      </c>
      <c r="K148" s="94"/>
      <c r="L148" s="94"/>
      <c r="M148" s="94"/>
      <c r="N148" s="95"/>
    </row>
    <row r="149" spans="2:14" ht="21.6" thickBot="1" x14ac:dyDescent="0.55000000000000004">
      <c r="B149" s="35"/>
      <c r="C149" s="19"/>
      <c r="D149" s="24"/>
      <c r="E149" s="36"/>
      <c r="F149" s="36"/>
      <c r="G149" s="36"/>
      <c r="I149" s="17">
        <f>6-I148</f>
        <v>0</v>
      </c>
      <c r="J149" s="93" t="str">
        <f>IF(I148&gt;6,"EXISTE UN ERROR","OK")</f>
        <v>OK</v>
      </c>
      <c r="K149" s="94"/>
      <c r="L149" s="94"/>
      <c r="M149" s="94"/>
      <c r="N149" s="95"/>
    </row>
    <row r="150" spans="2:14" ht="18" thickBot="1" x14ac:dyDescent="0.5">
      <c r="B150" s="35"/>
      <c r="C150" s="19"/>
      <c r="D150" s="24"/>
      <c r="E150" s="36"/>
      <c r="F150" s="36"/>
      <c r="G150" s="36"/>
      <c r="I150" s="1"/>
    </row>
    <row r="151" spans="2:14" ht="19.8" thickBot="1" x14ac:dyDescent="0.5">
      <c r="B151" s="35"/>
      <c r="C151" s="19"/>
      <c r="D151" s="24"/>
      <c r="E151" s="36"/>
      <c r="F151" s="36"/>
      <c r="G151" s="36"/>
      <c r="I151" s="12" t="s">
        <v>3</v>
      </c>
      <c r="J151" s="13"/>
      <c r="K151" s="13" t="s">
        <v>5</v>
      </c>
      <c r="L151" s="13" t="s">
        <v>6</v>
      </c>
      <c r="M151" s="13" t="s">
        <v>7</v>
      </c>
      <c r="N151" s="14" t="s">
        <v>8</v>
      </c>
    </row>
    <row r="152" spans="2:14" ht="17.399999999999999" x14ac:dyDescent="0.45">
      <c r="B152" s="35"/>
      <c r="C152" s="19"/>
      <c r="D152" s="24"/>
      <c r="E152" s="36"/>
      <c r="F152" s="36"/>
      <c r="G152" s="36"/>
      <c r="I152" s="21">
        <v>1</v>
      </c>
      <c r="J152" s="30"/>
      <c r="K152" s="31">
        <v>45716</v>
      </c>
      <c r="L152" s="31">
        <v>45716</v>
      </c>
      <c r="M152" s="32"/>
      <c r="N152" s="32"/>
    </row>
    <row r="153" spans="2:14" ht="17.399999999999999" x14ac:dyDescent="0.45">
      <c r="B153" s="35"/>
      <c r="C153" s="19"/>
      <c r="D153" s="24"/>
      <c r="E153" s="36"/>
      <c r="F153" s="36"/>
      <c r="G153" s="36"/>
      <c r="I153" s="26">
        <v>1</v>
      </c>
      <c r="J153" s="30"/>
      <c r="K153" s="33">
        <v>45737</v>
      </c>
      <c r="L153" s="33">
        <v>45737</v>
      </c>
      <c r="M153" s="34"/>
      <c r="N153" s="34"/>
    </row>
    <row r="154" spans="2:14" ht="17.399999999999999" x14ac:dyDescent="0.45">
      <c r="B154" s="35"/>
      <c r="C154" s="19"/>
      <c r="D154" s="24"/>
      <c r="E154" s="36"/>
      <c r="F154" s="36"/>
      <c r="G154" s="36"/>
      <c r="I154" s="26"/>
      <c r="J154" s="30"/>
      <c r="K154" s="34"/>
      <c r="L154" s="34"/>
      <c r="M154" s="34"/>
      <c r="N154" s="34"/>
    </row>
    <row r="155" spans="2:14" ht="17.399999999999999" x14ac:dyDescent="0.45">
      <c r="B155" s="35"/>
      <c r="C155" s="19"/>
      <c r="D155" s="24"/>
      <c r="E155" s="36"/>
      <c r="F155" s="36"/>
      <c r="G155" s="36"/>
      <c r="I155" s="26"/>
      <c r="J155" s="30"/>
      <c r="K155" s="34"/>
      <c r="L155" s="34"/>
      <c r="M155" s="34"/>
      <c r="N155" s="34"/>
    </row>
    <row r="156" spans="2:14" ht="18" thickBot="1" x14ac:dyDescent="0.5">
      <c r="B156" s="35"/>
      <c r="C156" s="19"/>
      <c r="D156" s="24"/>
      <c r="E156" s="36"/>
      <c r="F156" s="36"/>
      <c r="G156" s="36"/>
      <c r="I156" s="26"/>
      <c r="J156" s="30"/>
      <c r="K156" s="34"/>
      <c r="L156" s="34"/>
      <c r="M156" s="34"/>
      <c r="N156" s="34"/>
    </row>
    <row r="157" spans="2:14" ht="21.6" thickBot="1" x14ac:dyDescent="0.55000000000000004">
      <c r="B157" s="35"/>
      <c r="C157" s="19"/>
      <c r="D157" s="24"/>
      <c r="E157" s="36"/>
      <c r="F157" s="36"/>
      <c r="G157" s="36"/>
      <c r="I157" s="15">
        <f>SUM(I152:I156)</f>
        <v>2</v>
      </c>
      <c r="J157" s="93" t="str">
        <f>IF(I157&gt;=5,"YA NO PUEDE SOLICITAR DIAS CAPACITACION","PUEDE SOLICITAR DIAS CAPACITACION")</f>
        <v>PUEDE SOLICITAR DIAS CAPACITACION</v>
      </c>
      <c r="K157" s="94"/>
      <c r="L157" s="94"/>
      <c r="M157" s="94"/>
      <c r="N157" s="95"/>
    </row>
    <row r="158" spans="2:14" ht="21.6" thickBot="1" x14ac:dyDescent="0.55000000000000004">
      <c r="B158" s="35"/>
      <c r="C158" s="19"/>
      <c r="D158" s="24"/>
      <c r="E158" s="36"/>
      <c r="F158" s="36"/>
      <c r="G158" s="36"/>
      <c r="I158" s="17">
        <f>5-I157</f>
        <v>3</v>
      </c>
      <c r="J158" s="93" t="str">
        <f>IF(I157&gt;5,"EXISTE UN ERROR","OK")</f>
        <v>OK</v>
      </c>
      <c r="K158" s="94"/>
      <c r="L158" s="94"/>
      <c r="M158" s="94"/>
      <c r="N158" s="95"/>
    </row>
    <row r="159" spans="2:14" ht="17.399999999999999" x14ac:dyDescent="0.45">
      <c r="B159" s="35"/>
      <c r="C159" s="19"/>
      <c r="D159" s="24"/>
      <c r="E159" s="36"/>
      <c r="F159" s="36"/>
      <c r="G159" s="36"/>
    </row>
    <row r="160" spans="2:14" ht="17.399999999999999" x14ac:dyDescent="0.45">
      <c r="B160" s="35"/>
      <c r="C160" s="19"/>
      <c r="D160" s="24"/>
      <c r="E160" s="36"/>
      <c r="F160" s="36"/>
      <c r="G160" s="36"/>
    </row>
    <row r="161" spans="2:14" ht="18" thickBot="1" x14ac:dyDescent="0.5">
      <c r="B161" s="35"/>
      <c r="C161" s="41"/>
      <c r="D161" s="42"/>
      <c r="E161" s="37"/>
      <c r="F161" s="37"/>
      <c r="G161" s="37"/>
    </row>
    <row r="162" spans="2:14" ht="21.6" thickBot="1" x14ac:dyDescent="0.55000000000000004">
      <c r="B162" s="8">
        <f>+E136-F136</f>
        <v>3</v>
      </c>
      <c r="C162" s="87" t="str">
        <f>IF(E136&lt;=F136,"YA NO TIENE FERIADOS","PUEDE SOLICITAR DIAS FERIADOS")</f>
        <v>PUEDE SOLICITAR DIAS FERIADOS</v>
      </c>
      <c r="D162" s="88"/>
      <c r="E162" s="88"/>
      <c r="F162" s="88"/>
      <c r="G162" s="89"/>
    </row>
    <row r="163" spans="2:14" ht="19.2" thickBot="1" x14ac:dyDescent="0.5">
      <c r="C163" s="90" t="str">
        <f>IF(F136&gt;E136,"EXISTE UN ERROR","OK")</f>
        <v>OK</v>
      </c>
      <c r="D163" s="91"/>
      <c r="E163" s="91"/>
      <c r="F163" s="91"/>
      <c r="G163" s="92"/>
    </row>
    <row r="165" spans="2:14" ht="19.2" thickBot="1" x14ac:dyDescent="0.5">
      <c r="B165" s="16" t="s">
        <v>67</v>
      </c>
      <c r="I165" s="16" t="s">
        <v>67</v>
      </c>
    </row>
    <row r="166" spans="2:14" ht="18.600000000000001" thickBot="1" x14ac:dyDescent="0.4">
      <c r="B166" s="5" t="s">
        <v>0</v>
      </c>
      <c r="C166" s="5" t="s">
        <v>1</v>
      </c>
      <c r="D166" s="5" t="s">
        <v>98</v>
      </c>
      <c r="E166" s="5" t="s">
        <v>12</v>
      </c>
      <c r="F166" s="6" t="s">
        <v>2</v>
      </c>
      <c r="G166" s="6" t="s">
        <v>7</v>
      </c>
      <c r="I166" s="2" t="s">
        <v>3</v>
      </c>
      <c r="J166" s="3" t="s">
        <v>4</v>
      </c>
      <c r="K166" s="3" t="s">
        <v>5</v>
      </c>
      <c r="L166" s="3" t="s">
        <v>6</v>
      </c>
      <c r="M166" s="3" t="s">
        <v>7</v>
      </c>
      <c r="N166" s="4" t="s">
        <v>8</v>
      </c>
    </row>
    <row r="167" spans="2:14" ht="17.399999999999999" x14ac:dyDescent="0.45">
      <c r="B167" s="9">
        <v>15</v>
      </c>
      <c r="C167" s="9">
        <v>0</v>
      </c>
      <c r="D167" s="9">
        <v>0</v>
      </c>
      <c r="E167" s="11">
        <f>+B167+C167+D167</f>
        <v>15</v>
      </c>
      <c r="F167" s="11">
        <f>SUM(B168:B192)+SUM(D168:D192)</f>
        <v>0</v>
      </c>
      <c r="G167" s="19"/>
      <c r="I167" s="21"/>
      <c r="J167" s="22"/>
      <c r="K167" s="23"/>
      <c r="L167" s="23"/>
      <c r="M167" s="25"/>
      <c r="N167" s="25"/>
    </row>
    <row r="168" spans="2:14" ht="17.399999999999999" x14ac:dyDescent="0.45">
      <c r="B168" s="35"/>
      <c r="C168" s="19"/>
      <c r="D168" s="24"/>
      <c r="E168" s="27"/>
      <c r="F168" s="27"/>
      <c r="G168" s="24"/>
      <c r="I168" s="26"/>
      <c r="J168" s="22"/>
      <c r="K168" s="27"/>
      <c r="L168" s="27"/>
      <c r="M168" s="25"/>
      <c r="N168" s="24"/>
    </row>
    <row r="169" spans="2:14" ht="17.399999999999999" x14ac:dyDescent="0.45">
      <c r="B169" s="35"/>
      <c r="C169" s="19"/>
      <c r="D169" s="24"/>
      <c r="E169" s="27"/>
      <c r="F169" s="27"/>
      <c r="G169" s="24"/>
      <c r="I169" s="26"/>
      <c r="J169" s="22"/>
      <c r="K169" s="27"/>
      <c r="L169" s="27"/>
      <c r="M169" s="25"/>
      <c r="N169" s="24"/>
    </row>
    <row r="170" spans="2:14" ht="17.399999999999999" x14ac:dyDescent="0.45">
      <c r="B170" s="35"/>
      <c r="C170" s="19"/>
      <c r="D170" s="24"/>
      <c r="E170" s="24"/>
      <c r="F170" s="24"/>
      <c r="G170" s="24"/>
      <c r="I170" s="26"/>
      <c r="J170" s="22"/>
      <c r="K170" s="27"/>
      <c r="L170" s="27"/>
      <c r="M170" s="24"/>
      <c r="N170" s="24"/>
    </row>
    <row r="171" spans="2:14" ht="17.399999999999999" x14ac:dyDescent="0.45">
      <c r="B171" s="35"/>
      <c r="C171" s="19"/>
      <c r="D171" s="24"/>
      <c r="E171" s="24"/>
      <c r="F171" s="24"/>
      <c r="G171" s="24"/>
      <c r="I171" s="26"/>
      <c r="J171" s="22"/>
      <c r="K171" s="27"/>
      <c r="L171" s="27"/>
      <c r="M171" s="24"/>
      <c r="N171" s="24"/>
    </row>
    <row r="172" spans="2:14" ht="17.399999999999999" x14ac:dyDescent="0.45">
      <c r="B172" s="35"/>
      <c r="C172" s="19"/>
      <c r="D172" s="24"/>
      <c r="E172" s="24"/>
      <c r="F172" s="24"/>
      <c r="G172" s="24"/>
      <c r="I172" s="26"/>
      <c r="J172" s="22"/>
      <c r="K172" s="27"/>
      <c r="L172" s="27"/>
      <c r="M172" s="24"/>
      <c r="N172" s="25"/>
    </row>
    <row r="173" spans="2:14" ht="17.399999999999999" x14ac:dyDescent="0.45">
      <c r="B173" s="35"/>
      <c r="C173" s="19"/>
      <c r="D173" s="24"/>
      <c r="E173" s="24"/>
      <c r="F173" s="24"/>
      <c r="G173" s="24"/>
      <c r="I173" s="26"/>
      <c r="J173" s="22"/>
      <c r="K173" s="27"/>
      <c r="L173" s="27"/>
      <c r="M173" s="24"/>
      <c r="N173" s="24"/>
    </row>
    <row r="174" spans="2:14" ht="17.399999999999999" x14ac:dyDescent="0.45">
      <c r="B174" s="35"/>
      <c r="C174" s="19"/>
      <c r="D174" s="24"/>
      <c r="E174" s="24"/>
      <c r="F174" s="24"/>
      <c r="G174" s="24"/>
      <c r="I174" s="26"/>
      <c r="J174" s="22"/>
      <c r="K174" s="27"/>
      <c r="L174" s="27"/>
      <c r="M174" s="24"/>
      <c r="N174" s="24"/>
    </row>
    <row r="175" spans="2:14" ht="17.399999999999999" x14ac:dyDescent="0.45">
      <c r="B175" s="35"/>
      <c r="C175" s="19"/>
      <c r="D175" s="24"/>
      <c r="E175" s="24"/>
      <c r="F175" s="24"/>
      <c r="G175" s="24"/>
      <c r="I175" s="26"/>
      <c r="J175" s="22"/>
      <c r="K175" s="27"/>
      <c r="L175" s="27"/>
      <c r="M175" s="34"/>
      <c r="N175" s="24"/>
    </row>
    <row r="176" spans="2:14" ht="17.399999999999999" x14ac:dyDescent="0.45">
      <c r="B176" s="35"/>
      <c r="C176" s="19"/>
      <c r="D176" s="24"/>
      <c r="E176" s="24"/>
      <c r="F176" s="24"/>
      <c r="G176" s="24"/>
      <c r="I176" s="26"/>
      <c r="J176" s="22"/>
      <c r="K176" s="24"/>
      <c r="L176" s="24"/>
      <c r="M176" s="24"/>
      <c r="N176" s="24"/>
    </row>
    <row r="177" spans="2:14" ht="17.399999999999999" x14ac:dyDescent="0.45">
      <c r="B177" s="35"/>
      <c r="C177" s="19"/>
      <c r="D177" s="24"/>
      <c r="E177" s="24"/>
      <c r="F177" s="24"/>
      <c r="G177" s="24"/>
      <c r="I177" s="26"/>
      <c r="J177" s="22"/>
      <c r="K177" s="24"/>
      <c r="L177" s="24"/>
      <c r="M177" s="24"/>
      <c r="N177" s="24"/>
    </row>
    <row r="178" spans="2:14" ht="18" thickBot="1" x14ac:dyDescent="0.5">
      <c r="B178" s="35"/>
      <c r="C178" s="19"/>
      <c r="D178" s="24"/>
      <c r="E178" s="24"/>
      <c r="F178" s="24"/>
      <c r="G178" s="24"/>
      <c r="I178" s="28"/>
      <c r="J178" s="22"/>
      <c r="K178" s="29"/>
      <c r="L178" s="29"/>
      <c r="M178" s="29"/>
      <c r="N178" s="29"/>
    </row>
    <row r="179" spans="2:14" ht="21.6" thickBot="1" x14ac:dyDescent="0.55000000000000004">
      <c r="B179" s="35"/>
      <c r="C179" s="19"/>
      <c r="D179" s="24"/>
      <c r="E179" s="36"/>
      <c r="F179" s="36"/>
      <c r="G179" s="36"/>
      <c r="I179" s="15">
        <f>SUM(I167:I178)</f>
        <v>0</v>
      </c>
      <c r="J179" s="93" t="str">
        <f>IF(I179&gt;=6,"YA NO PUEDE SOLICITAR DIAS ADMINISTRATIVOS","PUEDE SOLICITAR DIAS ADMINISTRATIVOS")</f>
        <v>PUEDE SOLICITAR DIAS ADMINISTRATIVOS</v>
      </c>
      <c r="K179" s="94"/>
      <c r="L179" s="94"/>
      <c r="M179" s="94"/>
      <c r="N179" s="95"/>
    </row>
    <row r="180" spans="2:14" ht="21.6" thickBot="1" x14ac:dyDescent="0.55000000000000004">
      <c r="B180" s="35"/>
      <c r="C180" s="19"/>
      <c r="D180" s="24"/>
      <c r="E180" s="36"/>
      <c r="F180" s="36"/>
      <c r="G180" s="36"/>
      <c r="I180" s="17">
        <f>6-I179</f>
        <v>6</v>
      </c>
      <c r="J180" s="93" t="str">
        <f>IF(I179&gt;6,"EXISTE UN ERROR","OK")</f>
        <v>OK</v>
      </c>
      <c r="K180" s="94"/>
      <c r="L180" s="94"/>
      <c r="M180" s="94"/>
      <c r="N180" s="95"/>
    </row>
    <row r="181" spans="2:14" ht="18" thickBot="1" x14ac:dyDescent="0.5">
      <c r="B181" s="35"/>
      <c r="C181" s="19"/>
      <c r="D181" s="24"/>
      <c r="E181" s="36"/>
      <c r="F181" s="36"/>
      <c r="G181" s="36"/>
      <c r="I181" s="1"/>
    </row>
    <row r="182" spans="2:14" ht="19.8" thickBot="1" x14ac:dyDescent="0.5">
      <c r="B182" s="35"/>
      <c r="C182" s="19"/>
      <c r="D182" s="24"/>
      <c r="E182" s="36"/>
      <c r="F182" s="36"/>
      <c r="G182" s="36"/>
      <c r="I182" s="12" t="s">
        <v>3</v>
      </c>
      <c r="J182" s="13"/>
      <c r="K182" s="13" t="s">
        <v>5</v>
      </c>
      <c r="L182" s="13" t="s">
        <v>6</v>
      </c>
      <c r="M182" s="13" t="s">
        <v>7</v>
      </c>
      <c r="N182" s="14" t="s">
        <v>8</v>
      </c>
    </row>
    <row r="183" spans="2:14" ht="17.399999999999999" x14ac:dyDescent="0.45">
      <c r="B183" s="35"/>
      <c r="C183" s="19"/>
      <c r="D183" s="24"/>
      <c r="E183" s="36"/>
      <c r="F183" s="36"/>
      <c r="G183" s="36"/>
      <c r="I183" s="21"/>
      <c r="J183" s="30"/>
      <c r="K183" s="30"/>
      <c r="L183" s="30"/>
      <c r="M183" s="30"/>
      <c r="N183" s="30"/>
    </row>
    <row r="184" spans="2:14" ht="17.399999999999999" x14ac:dyDescent="0.45">
      <c r="B184" s="35"/>
      <c r="C184" s="19"/>
      <c r="D184" s="24"/>
      <c r="E184" s="36"/>
      <c r="F184" s="36"/>
      <c r="G184" s="36"/>
      <c r="I184" s="26"/>
      <c r="J184" s="30"/>
      <c r="K184" s="36"/>
      <c r="L184" s="36"/>
      <c r="M184" s="36"/>
      <c r="N184" s="36"/>
    </row>
    <row r="185" spans="2:14" ht="17.399999999999999" x14ac:dyDescent="0.45">
      <c r="B185" s="35"/>
      <c r="C185" s="19"/>
      <c r="D185" s="24"/>
      <c r="E185" s="36"/>
      <c r="F185" s="36"/>
      <c r="G185" s="36"/>
      <c r="I185" s="26"/>
      <c r="J185" s="30"/>
      <c r="K185" s="36"/>
      <c r="L185" s="36"/>
      <c r="M185" s="36"/>
      <c r="N185" s="36"/>
    </row>
    <row r="186" spans="2:14" ht="17.399999999999999" x14ac:dyDescent="0.45">
      <c r="B186" s="35"/>
      <c r="C186" s="19"/>
      <c r="D186" s="24"/>
      <c r="E186" s="36"/>
      <c r="F186" s="36"/>
      <c r="G186" s="36"/>
      <c r="I186" s="26"/>
      <c r="J186" s="30"/>
      <c r="K186" s="36"/>
      <c r="L186" s="36"/>
      <c r="M186" s="36"/>
      <c r="N186" s="36"/>
    </row>
    <row r="187" spans="2:14" ht="18" thickBot="1" x14ac:dyDescent="0.5">
      <c r="B187" s="35"/>
      <c r="C187" s="19"/>
      <c r="D187" s="24"/>
      <c r="E187" s="36"/>
      <c r="F187" s="36"/>
      <c r="G187" s="36"/>
      <c r="I187" s="26"/>
      <c r="J187" s="30"/>
      <c r="K187" s="36"/>
      <c r="L187" s="36"/>
      <c r="M187" s="36"/>
      <c r="N187" s="36"/>
    </row>
    <row r="188" spans="2:14" ht="21.6" thickBot="1" x14ac:dyDescent="0.55000000000000004">
      <c r="B188" s="35"/>
      <c r="C188" s="19"/>
      <c r="D188" s="24"/>
      <c r="E188" s="36"/>
      <c r="F188" s="36"/>
      <c r="G188" s="36"/>
      <c r="I188" s="15">
        <f>SUM(I183:I187)</f>
        <v>0</v>
      </c>
      <c r="J188" s="93" t="str">
        <f>IF(I188&gt;=5,"YA NO PUEDE SOLICITAR DIAS CAPACITACION","PUEDE SOLICITAR DIAS CAPACITACION")</f>
        <v>PUEDE SOLICITAR DIAS CAPACITACION</v>
      </c>
      <c r="K188" s="94"/>
      <c r="L188" s="94"/>
      <c r="M188" s="94"/>
      <c r="N188" s="95"/>
    </row>
    <row r="189" spans="2:14" ht="21.6" thickBot="1" x14ac:dyDescent="0.55000000000000004">
      <c r="B189" s="35"/>
      <c r="C189" s="19"/>
      <c r="D189" s="24"/>
      <c r="E189" s="36"/>
      <c r="F189" s="36"/>
      <c r="G189" s="36"/>
      <c r="I189" s="17">
        <f>5-I188</f>
        <v>5</v>
      </c>
      <c r="J189" s="93" t="str">
        <f>IF(I188&gt;5,"EXISTE UN ERROR","OK")</f>
        <v>OK</v>
      </c>
      <c r="K189" s="94"/>
      <c r="L189" s="94"/>
      <c r="M189" s="94"/>
      <c r="N189" s="95"/>
    </row>
    <row r="190" spans="2:14" ht="17.399999999999999" x14ac:dyDescent="0.45">
      <c r="B190" s="35"/>
      <c r="C190" s="19"/>
      <c r="D190" s="24"/>
      <c r="E190" s="36"/>
      <c r="F190" s="36"/>
      <c r="G190" s="36"/>
    </row>
    <row r="191" spans="2:14" ht="17.399999999999999" x14ac:dyDescent="0.45">
      <c r="B191" s="35"/>
      <c r="C191" s="19"/>
      <c r="D191" s="24"/>
      <c r="E191" s="36"/>
      <c r="F191" s="36"/>
      <c r="G191" s="36"/>
    </row>
    <row r="192" spans="2:14" ht="18" thickBot="1" x14ac:dyDescent="0.5">
      <c r="B192" s="35"/>
      <c r="C192" s="20"/>
      <c r="D192" s="29"/>
      <c r="E192" s="37"/>
      <c r="F192" s="37"/>
      <c r="G192" s="37"/>
    </row>
    <row r="193" spans="2:14" ht="21.6" thickBot="1" x14ac:dyDescent="0.55000000000000004">
      <c r="B193" s="8">
        <f>+E167-F167</f>
        <v>15</v>
      </c>
      <c r="C193" s="87" t="str">
        <f>IF(E167&lt;=F167,"YA NO TIENE FERIADOS","PUEDE SOLICITAR DIAS FERIADOS")</f>
        <v>PUEDE SOLICITAR DIAS FERIADOS</v>
      </c>
      <c r="D193" s="88"/>
      <c r="E193" s="88"/>
      <c r="F193" s="88"/>
      <c r="G193" s="89"/>
    </row>
    <row r="194" spans="2:14" ht="19.2" thickBot="1" x14ac:dyDescent="0.5">
      <c r="C194" s="90" t="str">
        <f>IF(F167&gt;E167,"EXISTE UN ERROR","OK")</f>
        <v>OK</v>
      </c>
      <c r="D194" s="91"/>
      <c r="E194" s="91"/>
      <c r="F194" s="91"/>
      <c r="G194" s="92"/>
    </row>
    <row r="198" spans="2:14" ht="19.2" thickBot="1" x14ac:dyDescent="0.5">
      <c r="B198" s="16" t="s">
        <v>82</v>
      </c>
      <c r="I198" s="16" t="s">
        <v>82</v>
      </c>
    </row>
    <row r="199" spans="2:14" ht="18.600000000000001" thickBot="1" x14ac:dyDescent="0.4">
      <c r="B199" s="5" t="s">
        <v>0</v>
      </c>
      <c r="C199" s="5" t="s">
        <v>1</v>
      </c>
      <c r="D199" s="5" t="s">
        <v>98</v>
      </c>
      <c r="E199" s="5" t="s">
        <v>12</v>
      </c>
      <c r="F199" s="6" t="s">
        <v>2</v>
      </c>
      <c r="G199" s="6" t="s">
        <v>7</v>
      </c>
      <c r="I199" s="2" t="s">
        <v>3</v>
      </c>
      <c r="J199" s="3" t="s">
        <v>4</v>
      </c>
      <c r="K199" s="3" t="s">
        <v>5</v>
      </c>
      <c r="L199" s="3" t="s">
        <v>6</v>
      </c>
      <c r="M199" s="3" t="s">
        <v>7</v>
      </c>
      <c r="N199" s="4" t="s">
        <v>8</v>
      </c>
    </row>
    <row r="200" spans="2:14" ht="17.399999999999999" x14ac:dyDescent="0.45">
      <c r="B200" s="9">
        <v>0</v>
      </c>
      <c r="C200" s="9">
        <v>0</v>
      </c>
      <c r="D200" s="9">
        <v>0</v>
      </c>
      <c r="E200" s="11">
        <f>+B200+C200+D200</f>
        <v>0</v>
      </c>
      <c r="F200" s="11">
        <f>SUM(B201:B225)+SUM(D201:D225)</f>
        <v>0</v>
      </c>
      <c r="G200" s="19"/>
      <c r="I200" s="21"/>
      <c r="J200" s="22"/>
      <c r="K200" s="23"/>
      <c r="L200" s="23"/>
      <c r="M200" s="24"/>
      <c r="N200" s="25"/>
    </row>
    <row r="201" spans="2:14" ht="17.399999999999999" x14ac:dyDescent="0.45">
      <c r="B201" s="35"/>
      <c r="C201" s="19"/>
      <c r="D201" s="24"/>
      <c r="E201" s="24"/>
      <c r="F201" s="24"/>
      <c r="G201" s="24"/>
      <c r="I201" s="26"/>
      <c r="J201" s="22"/>
      <c r="K201" s="27"/>
      <c r="L201" s="27"/>
      <c r="M201" s="24"/>
      <c r="N201" s="24"/>
    </row>
    <row r="202" spans="2:14" ht="17.399999999999999" x14ac:dyDescent="0.45">
      <c r="B202" s="35"/>
      <c r="C202" s="19"/>
      <c r="D202" s="24"/>
      <c r="E202" s="24"/>
      <c r="F202" s="24"/>
      <c r="G202" s="24"/>
      <c r="I202" s="26"/>
      <c r="J202" s="22"/>
      <c r="K202" s="24"/>
      <c r="L202" s="24"/>
      <c r="M202" s="24"/>
      <c r="N202" s="24"/>
    </row>
    <row r="203" spans="2:14" ht="17.399999999999999" x14ac:dyDescent="0.45">
      <c r="B203" s="35"/>
      <c r="C203" s="19"/>
      <c r="D203" s="24"/>
      <c r="E203" s="24"/>
      <c r="F203" s="24"/>
      <c r="G203" s="24"/>
      <c r="I203" s="26"/>
      <c r="J203" s="22"/>
      <c r="K203" s="24"/>
      <c r="L203" s="24"/>
      <c r="M203" s="24"/>
      <c r="N203" s="24"/>
    </row>
    <row r="204" spans="2:14" ht="17.399999999999999" x14ac:dyDescent="0.45">
      <c r="B204" s="35"/>
      <c r="C204" s="19"/>
      <c r="D204" s="24"/>
      <c r="E204" s="24"/>
      <c r="F204" s="24"/>
      <c r="G204" s="24"/>
      <c r="I204" s="26"/>
      <c r="J204" s="22"/>
      <c r="K204" s="24"/>
      <c r="L204" s="24"/>
      <c r="M204" s="24"/>
      <c r="N204" s="24"/>
    </row>
    <row r="205" spans="2:14" ht="17.399999999999999" x14ac:dyDescent="0.45">
      <c r="B205" s="35"/>
      <c r="C205" s="19"/>
      <c r="D205" s="24"/>
      <c r="E205" s="24"/>
      <c r="F205" s="24"/>
      <c r="G205" s="24"/>
      <c r="I205" s="26"/>
      <c r="J205" s="22"/>
      <c r="K205" s="24"/>
      <c r="L205" s="24"/>
      <c r="M205" s="24"/>
      <c r="N205" s="24"/>
    </row>
    <row r="206" spans="2:14" ht="17.399999999999999" x14ac:dyDescent="0.45">
      <c r="B206" s="35"/>
      <c r="C206" s="19"/>
      <c r="D206" s="24"/>
      <c r="E206" s="24"/>
      <c r="F206" s="24"/>
      <c r="G206" s="24"/>
      <c r="I206" s="26"/>
      <c r="J206" s="22"/>
      <c r="K206" s="24"/>
      <c r="L206" s="24"/>
      <c r="M206" s="24"/>
      <c r="N206" s="24"/>
    </row>
    <row r="207" spans="2:14" ht="17.399999999999999" x14ac:dyDescent="0.45">
      <c r="B207" s="35"/>
      <c r="C207" s="19"/>
      <c r="D207" s="24"/>
      <c r="E207" s="24"/>
      <c r="F207" s="24"/>
      <c r="G207" s="24"/>
      <c r="I207" s="26"/>
      <c r="J207" s="22"/>
      <c r="K207" s="24"/>
      <c r="L207" s="24"/>
      <c r="M207" s="24"/>
      <c r="N207" s="24"/>
    </row>
    <row r="208" spans="2:14" ht="17.399999999999999" x14ac:dyDescent="0.45">
      <c r="B208" s="35"/>
      <c r="C208" s="19"/>
      <c r="D208" s="24"/>
      <c r="E208" s="24"/>
      <c r="F208" s="24"/>
      <c r="G208" s="24"/>
      <c r="I208" s="26"/>
      <c r="J208" s="22"/>
      <c r="K208" s="24"/>
      <c r="L208" s="24"/>
      <c r="M208" s="24"/>
      <c r="N208" s="24"/>
    </row>
    <row r="209" spans="2:14" ht="17.399999999999999" x14ac:dyDescent="0.45">
      <c r="B209" s="35"/>
      <c r="C209" s="19"/>
      <c r="D209" s="24"/>
      <c r="E209" s="24"/>
      <c r="F209" s="24"/>
      <c r="G209" s="24"/>
      <c r="I209" s="26"/>
      <c r="J209" s="22"/>
      <c r="K209" s="24"/>
      <c r="L209" s="24"/>
      <c r="M209" s="24"/>
      <c r="N209" s="24"/>
    </row>
    <row r="210" spans="2:14" ht="17.399999999999999" x14ac:dyDescent="0.45">
      <c r="B210" s="35"/>
      <c r="C210" s="19"/>
      <c r="D210" s="24"/>
      <c r="E210" s="24"/>
      <c r="F210" s="24"/>
      <c r="G210" s="24"/>
      <c r="I210" s="26"/>
      <c r="J210" s="22"/>
      <c r="K210" s="24"/>
      <c r="L210" s="24"/>
      <c r="M210" s="24"/>
      <c r="N210" s="24"/>
    </row>
    <row r="211" spans="2:14" ht="18" thickBot="1" x14ac:dyDescent="0.5">
      <c r="B211" s="35"/>
      <c r="C211" s="19"/>
      <c r="D211" s="24"/>
      <c r="E211" s="24"/>
      <c r="F211" s="24"/>
      <c r="G211" s="24"/>
      <c r="I211" s="28"/>
      <c r="J211" s="22"/>
      <c r="K211" s="29"/>
      <c r="L211" s="29"/>
      <c r="M211" s="29"/>
      <c r="N211" s="29"/>
    </row>
    <row r="212" spans="2:14" ht="21.6" thickBot="1" x14ac:dyDescent="0.55000000000000004">
      <c r="B212" s="35"/>
      <c r="C212" s="19"/>
      <c r="D212" s="24"/>
      <c r="E212" s="36"/>
      <c r="F212" s="36"/>
      <c r="G212" s="36"/>
      <c r="I212" s="15">
        <f>SUM(I200:I211)</f>
        <v>0</v>
      </c>
      <c r="J212" s="93" t="str">
        <f>IF(I212&gt;=6,"YA NO PUEDE SOLICITAR DIAS ADMINISTRATIVOS","PUEDE SOLICITAR DIAS ADMINISTRATIVOS")</f>
        <v>PUEDE SOLICITAR DIAS ADMINISTRATIVOS</v>
      </c>
      <c r="K212" s="94"/>
      <c r="L212" s="94"/>
      <c r="M212" s="94"/>
      <c r="N212" s="95"/>
    </row>
    <row r="213" spans="2:14" ht="21.6" thickBot="1" x14ac:dyDescent="0.55000000000000004">
      <c r="B213" s="35"/>
      <c r="C213" s="19"/>
      <c r="D213" s="24"/>
      <c r="E213" s="36"/>
      <c r="F213" s="36"/>
      <c r="G213" s="36"/>
      <c r="I213" s="17">
        <f>6-I212</f>
        <v>6</v>
      </c>
      <c r="J213" s="93" t="str">
        <f>IF(I212&gt;6,"EXISTE UN ERROR","OK")</f>
        <v>OK</v>
      </c>
      <c r="K213" s="94"/>
      <c r="L213" s="94"/>
      <c r="M213" s="94"/>
      <c r="N213" s="95"/>
    </row>
    <row r="214" spans="2:14" ht="18" thickBot="1" x14ac:dyDescent="0.5">
      <c r="B214" s="35"/>
      <c r="C214" s="19"/>
      <c r="D214" s="24"/>
      <c r="E214" s="36"/>
      <c r="F214" s="36"/>
      <c r="G214" s="36"/>
      <c r="I214" s="1"/>
    </row>
    <row r="215" spans="2:14" ht="19.8" thickBot="1" x14ac:dyDescent="0.5">
      <c r="B215" s="35"/>
      <c r="C215" s="19"/>
      <c r="D215" s="24"/>
      <c r="E215" s="36"/>
      <c r="F215" s="36"/>
      <c r="G215" s="36"/>
      <c r="I215" s="12" t="s">
        <v>3</v>
      </c>
      <c r="J215" s="13"/>
      <c r="K215" s="13" t="s">
        <v>5</v>
      </c>
      <c r="L215" s="13" t="s">
        <v>6</v>
      </c>
      <c r="M215" s="13" t="s">
        <v>7</v>
      </c>
      <c r="N215" s="14" t="s">
        <v>8</v>
      </c>
    </row>
    <row r="216" spans="2:14" ht="17.399999999999999" x14ac:dyDescent="0.45">
      <c r="B216" s="35"/>
      <c r="C216" s="19"/>
      <c r="D216" s="24"/>
      <c r="E216" s="36"/>
      <c r="F216" s="36"/>
      <c r="G216" s="36"/>
      <c r="I216" s="21"/>
      <c r="J216" s="30"/>
      <c r="K216" s="30"/>
      <c r="L216" s="30"/>
      <c r="M216" s="30"/>
      <c r="N216" s="30"/>
    </row>
    <row r="217" spans="2:14" ht="17.399999999999999" x14ac:dyDescent="0.45">
      <c r="B217" s="35"/>
      <c r="C217" s="19"/>
      <c r="D217" s="24"/>
      <c r="E217" s="36"/>
      <c r="F217" s="36"/>
      <c r="G217" s="36"/>
      <c r="I217" s="26"/>
      <c r="J217" s="30"/>
      <c r="K217" s="36"/>
      <c r="L217" s="36"/>
      <c r="M217" s="36"/>
      <c r="N217" s="36"/>
    </row>
    <row r="218" spans="2:14" ht="17.399999999999999" x14ac:dyDescent="0.45">
      <c r="B218" s="35"/>
      <c r="C218" s="19"/>
      <c r="D218" s="24"/>
      <c r="E218" s="36"/>
      <c r="F218" s="36"/>
      <c r="G218" s="36"/>
      <c r="I218" s="26"/>
      <c r="J218" s="30"/>
      <c r="K218" s="36"/>
      <c r="L218" s="36"/>
      <c r="M218" s="36"/>
      <c r="N218" s="36"/>
    </row>
    <row r="219" spans="2:14" ht="17.399999999999999" x14ac:dyDescent="0.45">
      <c r="B219" s="35"/>
      <c r="C219" s="19"/>
      <c r="D219" s="24"/>
      <c r="E219" s="36"/>
      <c r="F219" s="36"/>
      <c r="G219" s="36"/>
      <c r="I219" s="26"/>
      <c r="J219" s="30"/>
      <c r="K219" s="36"/>
      <c r="L219" s="36"/>
      <c r="M219" s="36"/>
      <c r="N219" s="36"/>
    </row>
    <row r="220" spans="2:14" ht="18" thickBot="1" x14ac:dyDescent="0.5">
      <c r="B220" s="35"/>
      <c r="C220" s="19"/>
      <c r="D220" s="24"/>
      <c r="E220" s="36"/>
      <c r="F220" s="36"/>
      <c r="G220" s="36"/>
      <c r="I220" s="26"/>
      <c r="J220" s="30"/>
      <c r="K220" s="36"/>
      <c r="L220" s="36"/>
      <c r="M220" s="36"/>
      <c r="N220" s="36"/>
    </row>
    <row r="221" spans="2:14" ht="21.6" thickBot="1" x14ac:dyDescent="0.55000000000000004">
      <c r="B221" s="35"/>
      <c r="C221" s="19"/>
      <c r="D221" s="24"/>
      <c r="E221" s="36"/>
      <c r="F221" s="36"/>
      <c r="G221" s="36"/>
      <c r="I221" s="15">
        <f>SUM(I216:I220)</f>
        <v>0</v>
      </c>
      <c r="J221" s="93" t="str">
        <f>IF(I221&gt;=5,"YA NO PUEDE SOLICITAR DIAS CAPACITACION","PUEDE SOLICITAR DIAS CAPACITACION")</f>
        <v>PUEDE SOLICITAR DIAS CAPACITACION</v>
      </c>
      <c r="K221" s="94"/>
      <c r="L221" s="94"/>
      <c r="M221" s="94"/>
      <c r="N221" s="95"/>
    </row>
    <row r="222" spans="2:14" ht="21.6" thickBot="1" x14ac:dyDescent="0.55000000000000004">
      <c r="B222" s="35"/>
      <c r="C222" s="19"/>
      <c r="D222" s="24"/>
      <c r="E222" s="36"/>
      <c r="F222" s="36"/>
      <c r="G222" s="36"/>
      <c r="I222" s="17">
        <f>5-I221</f>
        <v>5</v>
      </c>
      <c r="J222" s="93" t="str">
        <f>IF(I221&gt;5,"EXISTE UN ERROR","OK")</f>
        <v>OK</v>
      </c>
      <c r="K222" s="94"/>
      <c r="L222" s="94"/>
      <c r="M222" s="94"/>
      <c r="N222" s="95"/>
    </row>
    <row r="223" spans="2:14" ht="17.399999999999999" x14ac:dyDescent="0.45">
      <c r="B223" s="35"/>
      <c r="C223" s="19"/>
      <c r="D223" s="24"/>
      <c r="E223" s="36"/>
      <c r="F223" s="36"/>
      <c r="G223" s="36"/>
    </row>
    <row r="224" spans="2:14" ht="17.399999999999999" x14ac:dyDescent="0.45">
      <c r="B224" s="35"/>
      <c r="C224" s="19"/>
      <c r="D224" s="24"/>
      <c r="E224" s="36"/>
      <c r="F224" s="36"/>
      <c r="G224" s="36"/>
    </row>
    <row r="225" spans="2:14" ht="18" thickBot="1" x14ac:dyDescent="0.5">
      <c r="B225" s="35"/>
      <c r="C225" s="20"/>
      <c r="D225" s="29"/>
      <c r="E225" s="37"/>
      <c r="F225" s="37"/>
      <c r="G225" s="37"/>
    </row>
    <row r="226" spans="2:14" ht="21.6" thickBot="1" x14ac:dyDescent="0.55000000000000004">
      <c r="B226" s="8">
        <f>+E200-F200</f>
        <v>0</v>
      </c>
      <c r="C226" s="87" t="str">
        <f>IF(E200&lt;=F200,"YA NO TIENE FERIADOS","PUEDE SOLICITAR DIAS FERIADOS")</f>
        <v>YA NO TIENE FERIADOS</v>
      </c>
      <c r="D226" s="88"/>
      <c r="E226" s="88"/>
      <c r="F226" s="88"/>
      <c r="G226" s="89"/>
    </row>
    <row r="227" spans="2:14" ht="19.2" thickBot="1" x14ac:dyDescent="0.5">
      <c r="C227" s="90" t="str">
        <f>IF(F200&gt;E200,"EXISTE UN ERROR","OK")</f>
        <v>OK</v>
      </c>
      <c r="D227" s="91"/>
      <c r="E227" s="91"/>
      <c r="F227" s="91"/>
      <c r="G227" s="92"/>
    </row>
    <row r="233" spans="2:14" ht="19.2" thickBot="1" x14ac:dyDescent="0.5">
      <c r="B233" s="16" t="s">
        <v>71</v>
      </c>
      <c r="I233" s="16" t="s">
        <v>71</v>
      </c>
    </row>
    <row r="234" spans="2:14" ht="18.600000000000001" thickBot="1" x14ac:dyDescent="0.4">
      <c r="B234" s="5" t="s">
        <v>0</v>
      </c>
      <c r="C234" s="5" t="s">
        <v>1</v>
      </c>
      <c r="D234" s="5" t="s">
        <v>98</v>
      </c>
      <c r="E234" s="5" t="s">
        <v>12</v>
      </c>
      <c r="F234" s="6" t="s">
        <v>2</v>
      </c>
      <c r="G234" s="6" t="s">
        <v>7</v>
      </c>
      <c r="I234" s="2" t="s">
        <v>3</v>
      </c>
      <c r="J234" s="3" t="s">
        <v>4</v>
      </c>
      <c r="K234" s="3" t="s">
        <v>5</v>
      </c>
      <c r="L234" s="3" t="s">
        <v>6</v>
      </c>
      <c r="M234" s="3" t="s">
        <v>7</v>
      </c>
      <c r="N234" s="4" t="s">
        <v>8</v>
      </c>
    </row>
    <row r="235" spans="2:14" ht="17.399999999999999" x14ac:dyDescent="0.45">
      <c r="B235" s="9">
        <v>15</v>
      </c>
      <c r="C235" s="9">
        <v>13</v>
      </c>
      <c r="D235" s="9">
        <v>0</v>
      </c>
      <c r="E235" s="11">
        <f>+B235+C235+D235</f>
        <v>28</v>
      </c>
      <c r="F235" s="11">
        <f>SUM(B236:B260)+SUM(D236:D260)</f>
        <v>20</v>
      </c>
      <c r="G235" s="19"/>
      <c r="I235" s="21">
        <v>1</v>
      </c>
      <c r="J235" s="22"/>
      <c r="K235" s="23">
        <v>45663</v>
      </c>
      <c r="L235" s="23">
        <v>45663</v>
      </c>
      <c r="M235" s="71" t="s">
        <v>107</v>
      </c>
      <c r="N235" s="25"/>
    </row>
    <row r="236" spans="2:14" ht="17.399999999999999" x14ac:dyDescent="0.45">
      <c r="B236" s="35">
        <v>20</v>
      </c>
      <c r="C236" s="19"/>
      <c r="D236" s="24"/>
      <c r="E236" s="27">
        <v>45699</v>
      </c>
      <c r="F236" s="27">
        <v>45726</v>
      </c>
      <c r="G236" s="69" t="s">
        <v>118</v>
      </c>
      <c r="I236" s="26">
        <v>1</v>
      </c>
      <c r="J236" s="22"/>
      <c r="K236" s="27">
        <v>45779</v>
      </c>
      <c r="L236" s="27">
        <v>45779</v>
      </c>
      <c r="M236" s="69" t="s">
        <v>131</v>
      </c>
      <c r="N236" s="24"/>
    </row>
    <row r="237" spans="2:14" ht="17.399999999999999" x14ac:dyDescent="0.45">
      <c r="B237" s="35"/>
      <c r="C237" s="19"/>
      <c r="D237" s="24"/>
      <c r="E237" s="27"/>
      <c r="F237" s="27"/>
      <c r="G237" s="24"/>
      <c r="I237" s="26">
        <v>0.5</v>
      </c>
      <c r="J237" s="22" t="s">
        <v>10</v>
      </c>
      <c r="K237" s="27">
        <v>45792</v>
      </c>
      <c r="L237" s="27">
        <v>45792</v>
      </c>
      <c r="M237" s="69" t="s">
        <v>147</v>
      </c>
      <c r="N237" s="24"/>
    </row>
    <row r="238" spans="2:14" ht="17.399999999999999" x14ac:dyDescent="0.45">
      <c r="B238" s="35"/>
      <c r="C238" s="19"/>
      <c r="D238" s="24"/>
      <c r="E238" s="24"/>
      <c r="F238" s="24"/>
      <c r="G238" s="24"/>
      <c r="I238" s="26">
        <v>1</v>
      </c>
      <c r="J238" s="22"/>
      <c r="K238" s="27">
        <v>45818</v>
      </c>
      <c r="L238" s="27">
        <v>45818</v>
      </c>
      <c r="M238" s="69" t="s">
        <v>151</v>
      </c>
      <c r="N238" s="24"/>
    </row>
    <row r="239" spans="2:14" ht="17.399999999999999" x14ac:dyDescent="0.45">
      <c r="B239" s="35"/>
      <c r="C239" s="19"/>
      <c r="D239" s="24"/>
      <c r="E239" s="24"/>
      <c r="F239" s="24"/>
      <c r="G239" s="24"/>
      <c r="I239" s="26">
        <v>1</v>
      </c>
      <c r="J239" s="22"/>
      <c r="K239" s="27">
        <v>45911</v>
      </c>
      <c r="L239" s="27">
        <v>45911</v>
      </c>
      <c r="M239" s="70" t="s">
        <v>197</v>
      </c>
      <c r="N239" s="24"/>
    </row>
    <row r="240" spans="2:14" ht="17.399999999999999" x14ac:dyDescent="0.45">
      <c r="B240" s="35"/>
      <c r="C240" s="19"/>
      <c r="D240" s="24"/>
      <c r="E240" s="24"/>
      <c r="F240" s="24"/>
      <c r="G240" s="24"/>
      <c r="I240" s="26">
        <v>0.5</v>
      </c>
      <c r="J240" s="22" t="s">
        <v>10</v>
      </c>
      <c r="K240" s="27">
        <v>45932</v>
      </c>
      <c r="L240" s="27">
        <v>45932</v>
      </c>
      <c r="M240" s="69" t="s">
        <v>223</v>
      </c>
      <c r="N240" s="24"/>
    </row>
    <row r="241" spans="2:14" ht="17.399999999999999" x14ac:dyDescent="0.45">
      <c r="B241" s="35"/>
      <c r="C241" s="19"/>
      <c r="D241" s="24"/>
      <c r="E241" s="24"/>
      <c r="F241" s="24"/>
      <c r="G241" s="24"/>
      <c r="I241" s="26">
        <v>0.5</v>
      </c>
      <c r="J241" s="22" t="s">
        <v>10</v>
      </c>
      <c r="K241" s="27">
        <v>45968</v>
      </c>
      <c r="L241" s="27">
        <v>45968</v>
      </c>
      <c r="M241" s="24"/>
      <c r="N241" s="24"/>
    </row>
    <row r="242" spans="2:14" ht="17.399999999999999" x14ac:dyDescent="0.45">
      <c r="B242" s="35"/>
      <c r="C242" s="19"/>
      <c r="D242" s="24"/>
      <c r="E242" s="24"/>
      <c r="F242" s="24"/>
      <c r="G242" s="24"/>
      <c r="I242" s="26"/>
      <c r="J242" s="22"/>
      <c r="K242" s="27"/>
      <c r="L242" s="27"/>
      <c r="M242" s="24"/>
      <c r="N242" s="24"/>
    </row>
    <row r="243" spans="2:14" ht="17.399999999999999" x14ac:dyDescent="0.45">
      <c r="B243" s="35"/>
      <c r="C243" s="19"/>
      <c r="D243" s="24"/>
      <c r="E243" s="24"/>
      <c r="F243" s="24"/>
      <c r="G243" s="24"/>
      <c r="I243" s="26"/>
      <c r="J243" s="22"/>
      <c r="K243" s="24"/>
      <c r="L243" s="24"/>
      <c r="M243" s="24"/>
      <c r="N243" s="24"/>
    </row>
    <row r="244" spans="2:14" ht="17.399999999999999" x14ac:dyDescent="0.45">
      <c r="B244" s="35"/>
      <c r="C244" s="19"/>
      <c r="D244" s="24"/>
      <c r="E244" s="24"/>
      <c r="F244" s="24"/>
      <c r="G244" s="24"/>
      <c r="I244" s="26"/>
      <c r="J244" s="22"/>
      <c r="K244" s="24"/>
      <c r="L244" s="24"/>
      <c r="M244" s="24"/>
      <c r="N244" s="24"/>
    </row>
    <row r="245" spans="2:14" ht="17.399999999999999" x14ac:dyDescent="0.45">
      <c r="B245" s="35"/>
      <c r="C245" s="19"/>
      <c r="D245" s="24"/>
      <c r="E245" s="24"/>
      <c r="F245" s="24"/>
      <c r="G245" s="24"/>
      <c r="I245" s="26"/>
      <c r="J245" s="22"/>
      <c r="K245" s="24"/>
      <c r="L245" s="24"/>
      <c r="M245" s="24"/>
      <c r="N245" s="24"/>
    </row>
    <row r="246" spans="2:14" ht="18" thickBot="1" x14ac:dyDescent="0.5">
      <c r="B246" s="35"/>
      <c r="C246" s="19"/>
      <c r="D246" s="24"/>
      <c r="E246" s="24"/>
      <c r="F246" s="24"/>
      <c r="G246" s="24"/>
      <c r="I246" s="28"/>
      <c r="J246" s="22"/>
      <c r="K246" s="29"/>
      <c r="L246" s="29"/>
      <c r="M246" s="29"/>
      <c r="N246" s="29"/>
    </row>
    <row r="247" spans="2:14" ht="21.6" thickBot="1" x14ac:dyDescent="0.55000000000000004">
      <c r="B247" s="35"/>
      <c r="C247" s="19"/>
      <c r="D247" s="24"/>
      <c r="E247" s="36"/>
      <c r="F247" s="36"/>
      <c r="G247" s="36"/>
      <c r="I247" s="15">
        <f>SUM(I235:I246)</f>
        <v>5.5</v>
      </c>
      <c r="J247" s="93" t="str">
        <f>IF(I247&gt;=6,"YA NO PUEDE SOLICITAR DIAS ADMINISTRATIVOS","PUEDE SOLICITAR DIAS ADMINISTRATIVOS")</f>
        <v>PUEDE SOLICITAR DIAS ADMINISTRATIVOS</v>
      </c>
      <c r="K247" s="94"/>
      <c r="L247" s="94"/>
      <c r="M247" s="94"/>
      <c r="N247" s="95"/>
    </row>
    <row r="248" spans="2:14" ht="21.6" thickBot="1" x14ac:dyDescent="0.55000000000000004">
      <c r="B248" s="35"/>
      <c r="C248" s="19"/>
      <c r="D248" s="24"/>
      <c r="E248" s="36"/>
      <c r="F248" s="36"/>
      <c r="G248" s="36"/>
      <c r="I248" s="17">
        <f>6-I247</f>
        <v>0.5</v>
      </c>
      <c r="J248" s="93" t="str">
        <f>IF(I247&gt;6,"EXISTE UN ERROR","OK")</f>
        <v>OK</v>
      </c>
      <c r="K248" s="94"/>
      <c r="L248" s="94"/>
      <c r="M248" s="94"/>
      <c r="N248" s="95"/>
    </row>
    <row r="249" spans="2:14" ht="18" thickBot="1" x14ac:dyDescent="0.5">
      <c r="B249" s="35"/>
      <c r="C249" s="19"/>
      <c r="D249" s="24"/>
      <c r="E249" s="36"/>
      <c r="F249" s="36"/>
      <c r="G249" s="36"/>
      <c r="I249" s="1"/>
    </row>
    <row r="250" spans="2:14" ht="19.8" thickBot="1" x14ac:dyDescent="0.5">
      <c r="B250" s="35"/>
      <c r="C250" s="19"/>
      <c r="D250" s="24"/>
      <c r="E250" s="36"/>
      <c r="F250" s="36"/>
      <c r="G250" s="36"/>
      <c r="I250" s="12" t="s">
        <v>3</v>
      </c>
      <c r="J250" s="13"/>
      <c r="K250" s="13" t="s">
        <v>5</v>
      </c>
      <c r="L250" s="13" t="s">
        <v>6</v>
      </c>
      <c r="M250" s="13" t="s">
        <v>7</v>
      </c>
      <c r="N250" s="14" t="s">
        <v>8</v>
      </c>
    </row>
    <row r="251" spans="2:14" ht="17.399999999999999" x14ac:dyDescent="0.45">
      <c r="B251" s="35"/>
      <c r="C251" s="19"/>
      <c r="D251" s="24"/>
      <c r="E251" s="36"/>
      <c r="F251" s="36"/>
      <c r="G251" s="36"/>
      <c r="I251" s="21">
        <v>2</v>
      </c>
      <c r="J251" s="30"/>
      <c r="K251" s="31">
        <v>45855</v>
      </c>
      <c r="L251" s="31">
        <v>45856</v>
      </c>
      <c r="M251" s="32"/>
      <c r="N251" s="32"/>
    </row>
    <row r="252" spans="2:14" ht="17.399999999999999" x14ac:dyDescent="0.45">
      <c r="B252" s="35"/>
      <c r="C252" s="19"/>
      <c r="D252" s="24"/>
      <c r="E252" s="36"/>
      <c r="F252" s="36"/>
      <c r="G252" s="36"/>
      <c r="I252" s="26">
        <v>1</v>
      </c>
      <c r="J252" s="30"/>
      <c r="K252" s="33">
        <v>45954</v>
      </c>
      <c r="L252" s="33">
        <v>45954</v>
      </c>
      <c r="M252" s="34"/>
      <c r="N252" s="34"/>
    </row>
    <row r="253" spans="2:14" ht="17.399999999999999" x14ac:dyDescent="0.45">
      <c r="B253" s="35"/>
      <c r="C253" s="19"/>
      <c r="D253" s="24"/>
      <c r="E253" s="36"/>
      <c r="F253" s="36"/>
      <c r="G253" s="36"/>
      <c r="I253" s="26"/>
      <c r="J253" s="30"/>
      <c r="K253" s="33"/>
      <c r="L253" s="33"/>
      <c r="M253" s="34"/>
      <c r="N253" s="34"/>
    </row>
    <row r="254" spans="2:14" ht="17.399999999999999" x14ac:dyDescent="0.45">
      <c r="B254" s="35"/>
      <c r="C254" s="19"/>
      <c r="D254" s="24"/>
      <c r="E254" s="36"/>
      <c r="F254" s="36"/>
      <c r="G254" s="36"/>
      <c r="I254" s="26"/>
      <c r="J254" s="30"/>
      <c r="K254" s="33"/>
      <c r="L254" s="33"/>
      <c r="M254" s="34"/>
      <c r="N254" s="34"/>
    </row>
    <row r="255" spans="2:14" ht="18" thickBot="1" x14ac:dyDescent="0.5">
      <c r="B255" s="35"/>
      <c r="C255" s="19"/>
      <c r="D255" s="24"/>
      <c r="E255" s="36"/>
      <c r="F255" s="36"/>
      <c r="G255" s="36"/>
      <c r="I255" s="26"/>
      <c r="J255" s="30"/>
      <c r="K255" s="33"/>
      <c r="L255" s="33"/>
      <c r="M255" s="34"/>
      <c r="N255" s="34"/>
    </row>
    <row r="256" spans="2:14" ht="21.6" thickBot="1" x14ac:dyDescent="0.55000000000000004">
      <c r="B256" s="35"/>
      <c r="C256" s="19"/>
      <c r="D256" s="24"/>
      <c r="E256" s="36"/>
      <c r="F256" s="36"/>
      <c r="G256" s="36"/>
      <c r="I256" s="15">
        <f>SUM(I251:I255)</f>
        <v>3</v>
      </c>
      <c r="J256" s="93" t="str">
        <f>IF(I256&gt;=5,"YA NO PUEDE SOLICITAR DIAS CAPACITACION","PUEDE SOLICITAR DIAS CAPACITACION")</f>
        <v>PUEDE SOLICITAR DIAS CAPACITACION</v>
      </c>
      <c r="K256" s="94"/>
      <c r="L256" s="94"/>
      <c r="M256" s="94"/>
      <c r="N256" s="95"/>
    </row>
    <row r="257" spans="2:14" ht="21.6" thickBot="1" x14ac:dyDescent="0.55000000000000004">
      <c r="B257" s="35"/>
      <c r="C257" s="19"/>
      <c r="D257" s="24"/>
      <c r="E257" s="36"/>
      <c r="F257" s="36"/>
      <c r="G257" s="36"/>
      <c r="I257" s="17">
        <f>5-I256</f>
        <v>2</v>
      </c>
      <c r="J257" s="93" t="str">
        <f>IF(I256&gt;5,"EXISTE UN ERROR","OK")</f>
        <v>OK</v>
      </c>
      <c r="K257" s="94"/>
      <c r="L257" s="94"/>
      <c r="M257" s="94"/>
      <c r="N257" s="95"/>
    </row>
    <row r="258" spans="2:14" ht="17.399999999999999" x14ac:dyDescent="0.45">
      <c r="B258" s="35"/>
      <c r="C258" s="19"/>
      <c r="D258" s="24"/>
      <c r="E258" s="36"/>
      <c r="F258" s="36"/>
      <c r="G258" s="36"/>
    </row>
    <row r="259" spans="2:14" ht="17.399999999999999" x14ac:dyDescent="0.45">
      <c r="B259" s="35"/>
      <c r="C259" s="19"/>
      <c r="D259" s="24"/>
      <c r="E259" s="36"/>
      <c r="F259" s="36"/>
      <c r="G259" s="36"/>
    </row>
    <row r="260" spans="2:14" ht="18" thickBot="1" x14ac:dyDescent="0.5">
      <c r="B260" s="35"/>
      <c r="C260" s="41"/>
      <c r="D260" s="42"/>
      <c r="E260" s="37"/>
      <c r="F260" s="37"/>
      <c r="G260" s="37"/>
    </row>
    <row r="261" spans="2:14" ht="21.6" thickBot="1" x14ac:dyDescent="0.55000000000000004">
      <c r="B261" s="85">
        <f>+E235-F235</f>
        <v>8</v>
      </c>
      <c r="C261" s="87" t="str">
        <f>IF(E235&lt;=F235,"YA NO TIENE FERIADOS","PUEDE SOLICITAR DIAS FERIADOS")</f>
        <v>PUEDE SOLICITAR DIAS FERIADOS</v>
      </c>
      <c r="D261" s="88"/>
      <c r="E261" s="88"/>
      <c r="F261" s="88"/>
      <c r="G261" s="89"/>
    </row>
    <row r="262" spans="2:14" ht="19.2" thickBot="1" x14ac:dyDescent="0.5">
      <c r="C262" s="90" t="str">
        <f>IF(F235&gt;E235,"EXISTE UN ERROR","OK")</f>
        <v>OK</v>
      </c>
      <c r="D262" s="91"/>
      <c r="E262" s="91"/>
      <c r="F262" s="91"/>
      <c r="G262" s="92"/>
    </row>
    <row r="266" spans="2:14" ht="19.2" thickBot="1" x14ac:dyDescent="0.5">
      <c r="B266" s="16" t="s">
        <v>65</v>
      </c>
      <c r="I266" s="16" t="s">
        <v>65</v>
      </c>
    </row>
    <row r="267" spans="2:14" ht="18.600000000000001" thickBot="1" x14ac:dyDescent="0.4">
      <c r="B267" s="5" t="s">
        <v>0</v>
      </c>
      <c r="C267" s="5" t="s">
        <v>1</v>
      </c>
      <c r="D267" s="5" t="s">
        <v>98</v>
      </c>
      <c r="E267" s="5" t="s">
        <v>12</v>
      </c>
      <c r="F267" s="6" t="s">
        <v>2</v>
      </c>
      <c r="G267" s="6" t="s">
        <v>7</v>
      </c>
      <c r="I267" s="2" t="s">
        <v>3</v>
      </c>
      <c r="J267" s="3" t="s">
        <v>4</v>
      </c>
      <c r="K267" s="3" t="s">
        <v>5</v>
      </c>
      <c r="L267" s="3" t="s">
        <v>6</v>
      </c>
      <c r="M267" s="3" t="s">
        <v>7</v>
      </c>
      <c r="N267" s="4" t="s">
        <v>8</v>
      </c>
    </row>
    <row r="268" spans="2:14" ht="17.399999999999999" x14ac:dyDescent="0.45">
      <c r="B268" s="9">
        <v>15</v>
      </c>
      <c r="C268" s="9">
        <v>15</v>
      </c>
      <c r="D268" s="9">
        <v>0</v>
      </c>
      <c r="E268" s="11">
        <f>+B268+C268+D268</f>
        <v>30</v>
      </c>
      <c r="F268" s="11">
        <f>SUM(B269:B293)+SUM(D269:D293)</f>
        <v>5</v>
      </c>
      <c r="G268" s="19"/>
      <c r="I268" s="21">
        <v>1</v>
      </c>
      <c r="J268" s="22"/>
      <c r="K268" s="23">
        <v>45692</v>
      </c>
      <c r="L268" s="23">
        <v>45692</v>
      </c>
      <c r="M268" s="71" t="s">
        <v>117</v>
      </c>
      <c r="N268" s="25"/>
    </row>
    <row r="269" spans="2:14" ht="17.399999999999999" x14ac:dyDescent="0.45">
      <c r="B269" s="35">
        <v>5</v>
      </c>
      <c r="C269" s="19"/>
      <c r="D269" s="24"/>
      <c r="E269" s="27">
        <v>45951</v>
      </c>
      <c r="F269" s="27">
        <v>46687</v>
      </c>
      <c r="G269" s="69" t="s">
        <v>227</v>
      </c>
      <c r="I269" s="26">
        <v>1</v>
      </c>
      <c r="J269" s="22"/>
      <c r="K269" s="27">
        <v>45733</v>
      </c>
      <c r="L269" s="27">
        <v>45733</v>
      </c>
      <c r="M269" s="70" t="s">
        <v>123</v>
      </c>
      <c r="N269" s="24"/>
    </row>
    <row r="270" spans="2:14" ht="17.399999999999999" x14ac:dyDescent="0.45">
      <c r="B270" s="35"/>
      <c r="C270" s="19"/>
      <c r="D270" s="24"/>
      <c r="E270" s="24"/>
      <c r="F270" s="24"/>
      <c r="G270" s="24"/>
      <c r="I270" s="26">
        <v>1</v>
      </c>
      <c r="J270" s="22"/>
      <c r="K270" s="27">
        <v>45750</v>
      </c>
      <c r="L270" s="27">
        <v>45750</v>
      </c>
      <c r="M270" s="71" t="s">
        <v>130</v>
      </c>
      <c r="N270" s="24"/>
    </row>
    <row r="271" spans="2:14" ht="17.399999999999999" x14ac:dyDescent="0.45">
      <c r="B271" s="35"/>
      <c r="C271" s="19"/>
      <c r="D271" s="24"/>
      <c r="E271" s="24"/>
      <c r="F271" s="24"/>
      <c r="G271" s="24"/>
      <c r="I271" s="26">
        <v>1</v>
      </c>
      <c r="J271" s="22"/>
      <c r="K271" s="27">
        <v>45776</v>
      </c>
      <c r="L271" s="27">
        <v>45776</v>
      </c>
      <c r="M271" s="71" t="s">
        <v>132</v>
      </c>
      <c r="N271" s="24"/>
    </row>
    <row r="272" spans="2:14" ht="17.399999999999999" x14ac:dyDescent="0.45">
      <c r="B272" s="35"/>
      <c r="C272" s="19"/>
      <c r="D272" s="24"/>
      <c r="E272" s="24"/>
      <c r="F272" s="24"/>
      <c r="G272" s="24"/>
      <c r="I272" s="26">
        <v>0.5</v>
      </c>
      <c r="J272" s="22" t="s">
        <v>10</v>
      </c>
      <c r="K272" s="27">
        <v>45757</v>
      </c>
      <c r="L272" s="27">
        <v>45757</v>
      </c>
      <c r="M272" s="69" t="s">
        <v>129</v>
      </c>
      <c r="N272" s="24"/>
    </row>
    <row r="273" spans="2:14" ht="17.399999999999999" x14ac:dyDescent="0.45">
      <c r="B273" s="35"/>
      <c r="C273" s="19"/>
      <c r="D273" s="24"/>
      <c r="E273" s="24"/>
      <c r="F273" s="24"/>
      <c r="G273" s="24"/>
      <c r="I273" s="26">
        <v>1</v>
      </c>
      <c r="J273" s="22"/>
      <c r="K273" s="27">
        <v>45779</v>
      </c>
      <c r="L273" s="27">
        <v>45779</v>
      </c>
      <c r="M273" s="70" t="s">
        <v>135</v>
      </c>
      <c r="N273" s="24"/>
    </row>
    <row r="274" spans="2:14" ht="17.399999999999999" x14ac:dyDescent="0.45">
      <c r="B274" s="35"/>
      <c r="C274" s="19"/>
      <c r="D274" s="24"/>
      <c r="E274" s="24"/>
      <c r="F274" s="24"/>
      <c r="G274" s="24"/>
      <c r="I274" s="26">
        <v>0.5</v>
      </c>
      <c r="J274" s="22" t="s">
        <v>10</v>
      </c>
      <c r="K274" s="27">
        <v>45785</v>
      </c>
      <c r="L274" s="27">
        <v>45785</v>
      </c>
      <c r="M274" s="69" t="s">
        <v>136</v>
      </c>
      <c r="N274" s="24"/>
    </row>
    <row r="275" spans="2:14" ht="17.399999999999999" x14ac:dyDescent="0.45">
      <c r="B275" s="35"/>
      <c r="C275" s="19"/>
      <c r="D275" s="24"/>
      <c r="E275" s="24"/>
      <c r="F275" s="24"/>
      <c r="G275" s="24"/>
      <c r="I275" s="26"/>
      <c r="J275" s="22"/>
      <c r="K275" s="27"/>
      <c r="L275" s="27"/>
      <c r="M275" s="24"/>
      <c r="N275" s="24"/>
    </row>
    <row r="276" spans="2:14" ht="17.399999999999999" x14ac:dyDescent="0.45">
      <c r="B276" s="35"/>
      <c r="C276" s="19"/>
      <c r="D276" s="24"/>
      <c r="E276" s="24"/>
      <c r="F276" s="24"/>
      <c r="G276" s="24"/>
      <c r="I276" s="26"/>
      <c r="J276" s="22"/>
      <c r="K276" s="24"/>
      <c r="L276" s="24"/>
      <c r="M276" s="24"/>
      <c r="N276" s="24"/>
    </row>
    <row r="277" spans="2:14" ht="17.399999999999999" x14ac:dyDescent="0.45">
      <c r="B277" s="35"/>
      <c r="C277" s="19"/>
      <c r="D277" s="24"/>
      <c r="E277" s="24"/>
      <c r="F277" s="24"/>
      <c r="G277" s="24"/>
      <c r="I277" s="26"/>
      <c r="J277" s="22"/>
      <c r="K277" s="24"/>
      <c r="L277" s="24"/>
      <c r="M277" s="24"/>
      <c r="N277" s="24"/>
    </row>
    <row r="278" spans="2:14" ht="17.399999999999999" x14ac:dyDescent="0.45">
      <c r="B278" s="35"/>
      <c r="C278" s="19"/>
      <c r="D278" s="24"/>
      <c r="E278" s="24"/>
      <c r="F278" s="24"/>
      <c r="G278" s="24"/>
      <c r="I278" s="26"/>
      <c r="J278" s="22"/>
      <c r="K278" s="24"/>
      <c r="L278" s="24"/>
      <c r="M278" s="24"/>
      <c r="N278" s="24"/>
    </row>
    <row r="279" spans="2:14" ht="18" thickBot="1" x14ac:dyDescent="0.5">
      <c r="B279" s="35"/>
      <c r="C279" s="19"/>
      <c r="D279" s="24"/>
      <c r="E279" s="24"/>
      <c r="F279" s="24"/>
      <c r="G279" s="24"/>
      <c r="I279" s="28"/>
      <c r="J279" s="22"/>
      <c r="K279" s="29"/>
      <c r="L279" s="29"/>
      <c r="M279" s="29"/>
      <c r="N279" s="29"/>
    </row>
    <row r="280" spans="2:14" ht="21.6" thickBot="1" x14ac:dyDescent="0.55000000000000004">
      <c r="B280" s="35"/>
      <c r="C280" s="19"/>
      <c r="D280" s="24"/>
      <c r="E280" s="36"/>
      <c r="F280" s="36"/>
      <c r="G280" s="36"/>
      <c r="I280" s="15">
        <f>SUM(I268:I279)</f>
        <v>6</v>
      </c>
      <c r="J280" s="93" t="str">
        <f>IF(I280&gt;=6,"YA NO PUEDE SOLICITAR DIAS ADMINISTRATIVOS","PUEDE SOLICITAR DIAS ADMINISTRATIVOS")</f>
        <v>YA NO PUEDE SOLICITAR DIAS ADMINISTRATIVOS</v>
      </c>
      <c r="K280" s="94"/>
      <c r="L280" s="94"/>
      <c r="M280" s="94"/>
      <c r="N280" s="95"/>
    </row>
    <row r="281" spans="2:14" ht="21.6" thickBot="1" x14ac:dyDescent="0.55000000000000004">
      <c r="B281" s="35"/>
      <c r="C281" s="19"/>
      <c r="D281" s="24"/>
      <c r="E281" s="36"/>
      <c r="F281" s="36"/>
      <c r="G281" s="36"/>
      <c r="I281" s="17">
        <f>6-I280</f>
        <v>0</v>
      </c>
      <c r="J281" s="93" t="str">
        <f>IF(I280&gt;6,"EXISTE UN ERROR","OK")</f>
        <v>OK</v>
      </c>
      <c r="K281" s="94"/>
      <c r="L281" s="94"/>
      <c r="M281" s="94"/>
      <c r="N281" s="95"/>
    </row>
    <row r="282" spans="2:14" ht="18" thickBot="1" x14ac:dyDescent="0.5">
      <c r="B282" s="35"/>
      <c r="C282" s="19"/>
      <c r="D282" s="24"/>
      <c r="E282" s="36"/>
      <c r="F282" s="36"/>
      <c r="G282" s="36"/>
      <c r="I282" s="1"/>
    </row>
    <row r="283" spans="2:14" ht="19.8" thickBot="1" x14ac:dyDescent="0.5">
      <c r="B283" s="35"/>
      <c r="C283" s="19"/>
      <c r="D283" s="24"/>
      <c r="E283" s="36"/>
      <c r="F283" s="36"/>
      <c r="G283" s="36"/>
      <c r="I283" s="12" t="s">
        <v>3</v>
      </c>
      <c r="J283" s="13"/>
      <c r="K283" s="13" t="s">
        <v>5</v>
      </c>
      <c r="L283" s="13" t="s">
        <v>6</v>
      </c>
      <c r="M283" s="13" t="s">
        <v>7</v>
      </c>
      <c r="N283" s="14" t="s">
        <v>8</v>
      </c>
    </row>
    <row r="284" spans="2:14" ht="17.399999999999999" x14ac:dyDescent="0.45">
      <c r="B284" s="35"/>
      <c r="C284" s="19"/>
      <c r="D284" s="24"/>
      <c r="E284" s="36"/>
      <c r="F284" s="36"/>
      <c r="G284" s="36"/>
      <c r="I284" s="21"/>
      <c r="J284" s="30"/>
      <c r="K284" s="30"/>
      <c r="L284" s="30"/>
      <c r="M284" s="30"/>
      <c r="N284" s="30"/>
    </row>
    <row r="285" spans="2:14" ht="17.399999999999999" x14ac:dyDescent="0.45">
      <c r="B285" s="35"/>
      <c r="C285" s="19"/>
      <c r="D285" s="24"/>
      <c r="E285" s="36"/>
      <c r="F285" s="36"/>
      <c r="G285" s="36"/>
      <c r="I285" s="26"/>
      <c r="J285" s="30"/>
      <c r="K285" s="36"/>
      <c r="L285" s="36"/>
      <c r="M285" s="36"/>
      <c r="N285" s="36"/>
    </row>
    <row r="286" spans="2:14" ht="17.399999999999999" x14ac:dyDescent="0.45">
      <c r="B286" s="35"/>
      <c r="C286" s="19"/>
      <c r="D286" s="24"/>
      <c r="E286" s="36"/>
      <c r="F286" s="36"/>
      <c r="G286" s="36"/>
      <c r="I286" s="26"/>
      <c r="J286" s="30"/>
      <c r="K286" s="36"/>
      <c r="L286" s="36"/>
      <c r="M286" s="36"/>
      <c r="N286" s="36"/>
    </row>
    <row r="287" spans="2:14" ht="17.399999999999999" x14ac:dyDescent="0.45">
      <c r="B287" s="35"/>
      <c r="C287" s="19"/>
      <c r="D287" s="24"/>
      <c r="E287" s="36"/>
      <c r="F287" s="36"/>
      <c r="G287" s="36"/>
      <c r="I287" s="26"/>
      <c r="J287" s="30"/>
      <c r="K287" s="36"/>
      <c r="L287" s="36"/>
      <c r="M287" s="36"/>
      <c r="N287" s="36"/>
    </row>
    <row r="288" spans="2:14" ht="18" thickBot="1" x14ac:dyDescent="0.5">
      <c r="B288" s="35"/>
      <c r="C288" s="19"/>
      <c r="D288" s="24"/>
      <c r="E288" s="36"/>
      <c r="F288" s="36"/>
      <c r="G288" s="36"/>
      <c r="I288" s="26"/>
      <c r="J288" s="30"/>
      <c r="K288" s="36"/>
      <c r="L288" s="36"/>
      <c r="M288" s="36"/>
      <c r="N288" s="36"/>
    </row>
    <row r="289" spans="2:14" ht="21.6" thickBot="1" x14ac:dyDescent="0.55000000000000004">
      <c r="B289" s="35"/>
      <c r="C289" s="19"/>
      <c r="D289" s="24"/>
      <c r="E289" s="36"/>
      <c r="F289" s="36"/>
      <c r="G289" s="36"/>
      <c r="I289" s="15">
        <f>SUM(I284:I288)</f>
        <v>0</v>
      </c>
      <c r="J289" s="93" t="str">
        <f>IF(I289&gt;=5,"YA NO PUEDE SOLICITAR DIAS CAPACITACION","PUEDE SOLICITAR DIAS CAPACITACION")</f>
        <v>PUEDE SOLICITAR DIAS CAPACITACION</v>
      </c>
      <c r="K289" s="94"/>
      <c r="L289" s="94"/>
      <c r="M289" s="94"/>
      <c r="N289" s="95"/>
    </row>
    <row r="290" spans="2:14" ht="21.6" thickBot="1" x14ac:dyDescent="0.55000000000000004">
      <c r="B290" s="35"/>
      <c r="C290" s="19"/>
      <c r="D290" s="24"/>
      <c r="E290" s="36"/>
      <c r="F290" s="36"/>
      <c r="G290" s="36"/>
      <c r="I290" s="17">
        <f>5-I289</f>
        <v>5</v>
      </c>
      <c r="J290" s="93" t="str">
        <f>IF(I289&gt;5,"EXISTE UN ERROR","OK")</f>
        <v>OK</v>
      </c>
      <c r="K290" s="94"/>
      <c r="L290" s="94"/>
      <c r="M290" s="94"/>
      <c r="N290" s="95"/>
    </row>
    <row r="291" spans="2:14" ht="17.399999999999999" x14ac:dyDescent="0.45">
      <c r="B291" s="35"/>
      <c r="C291" s="19"/>
      <c r="D291" s="24"/>
      <c r="E291" s="36"/>
      <c r="F291" s="36"/>
      <c r="G291" s="36"/>
    </row>
    <row r="292" spans="2:14" ht="17.399999999999999" x14ac:dyDescent="0.45">
      <c r="B292" s="35"/>
      <c r="C292" s="19"/>
      <c r="D292" s="24"/>
      <c r="E292" s="36"/>
      <c r="F292" s="36"/>
      <c r="G292" s="36"/>
    </row>
    <row r="293" spans="2:14" ht="18" thickBot="1" x14ac:dyDescent="0.5">
      <c r="B293" s="35"/>
      <c r="C293" s="19"/>
      <c r="D293" s="42"/>
      <c r="E293" s="37"/>
      <c r="F293" s="37"/>
      <c r="G293" s="37"/>
    </row>
    <row r="294" spans="2:14" ht="21.6" thickBot="1" x14ac:dyDescent="0.55000000000000004">
      <c r="B294" s="8">
        <f>+E268-F268</f>
        <v>25</v>
      </c>
      <c r="C294" s="87" t="str">
        <f>IF(E268&lt;=F268,"YA NO TIENE FERIADOS","PUEDE SOLICITAR DIAS FERIADOS")</f>
        <v>PUEDE SOLICITAR DIAS FERIADOS</v>
      </c>
      <c r="D294" s="88"/>
      <c r="E294" s="88"/>
      <c r="F294" s="88"/>
      <c r="G294" s="89"/>
    </row>
    <row r="295" spans="2:14" ht="19.2" thickBot="1" x14ac:dyDescent="0.5">
      <c r="C295" s="90" t="str">
        <f>IF(F268&gt;E268,"EXISTE UN ERROR","OK")</f>
        <v>OK</v>
      </c>
      <c r="D295" s="91"/>
      <c r="E295" s="91"/>
      <c r="F295" s="91"/>
      <c r="G295" s="92"/>
    </row>
    <row r="297" spans="2:14" ht="19.2" thickBot="1" x14ac:dyDescent="0.5">
      <c r="B297" s="16" t="s">
        <v>95</v>
      </c>
      <c r="I297" s="16" t="str">
        <f>+B297</f>
        <v>ZUÑIGA CAMBLOR MARIA MARCELA</v>
      </c>
    </row>
    <row r="298" spans="2:14" ht="18.600000000000001" thickBot="1" x14ac:dyDescent="0.4">
      <c r="B298" s="5" t="s">
        <v>0</v>
      </c>
      <c r="C298" s="5" t="s">
        <v>1</v>
      </c>
      <c r="D298" s="5" t="s">
        <v>98</v>
      </c>
      <c r="E298" s="5" t="s">
        <v>12</v>
      </c>
      <c r="F298" s="6" t="s">
        <v>2</v>
      </c>
      <c r="G298" s="6" t="s">
        <v>7</v>
      </c>
      <c r="I298" s="2" t="s">
        <v>3</v>
      </c>
      <c r="J298" s="3" t="s">
        <v>4</v>
      </c>
      <c r="K298" s="3" t="s">
        <v>5</v>
      </c>
      <c r="L298" s="3" t="s">
        <v>6</v>
      </c>
      <c r="M298" s="3" t="s">
        <v>7</v>
      </c>
      <c r="N298" s="4" t="s">
        <v>8</v>
      </c>
    </row>
    <row r="299" spans="2:14" ht="17.399999999999999" x14ac:dyDescent="0.45">
      <c r="B299" s="9">
        <v>20</v>
      </c>
      <c r="C299" s="9">
        <v>19</v>
      </c>
      <c r="D299" s="9">
        <v>0</v>
      </c>
      <c r="E299" s="11">
        <f>+B299+C299+D299</f>
        <v>39</v>
      </c>
      <c r="F299" s="11">
        <f>SUM(B300:B324)+SUM(D300:D324)</f>
        <v>29</v>
      </c>
      <c r="G299" s="19"/>
      <c r="I299" s="21">
        <v>0.5</v>
      </c>
      <c r="J299" s="22" t="s">
        <v>10</v>
      </c>
      <c r="K299" s="23">
        <v>45677</v>
      </c>
      <c r="L299" s="23">
        <v>45677</v>
      </c>
      <c r="M299" s="69" t="s">
        <v>104</v>
      </c>
      <c r="N299" s="25"/>
    </row>
    <row r="300" spans="2:14" ht="17.399999999999999" x14ac:dyDescent="0.45">
      <c r="B300" s="35">
        <v>1</v>
      </c>
      <c r="C300" s="19"/>
      <c r="D300" s="24"/>
      <c r="E300" s="27">
        <v>45695</v>
      </c>
      <c r="F300" s="27">
        <v>45695</v>
      </c>
      <c r="G300" s="69" t="s">
        <v>119</v>
      </c>
      <c r="I300" s="26">
        <v>0.5</v>
      </c>
      <c r="J300" s="22" t="s">
        <v>10</v>
      </c>
      <c r="K300" s="27">
        <v>45686</v>
      </c>
      <c r="L300" s="27">
        <v>45686</v>
      </c>
      <c r="M300" s="69" t="s">
        <v>112</v>
      </c>
      <c r="N300" s="24"/>
    </row>
    <row r="301" spans="2:14" ht="17.399999999999999" x14ac:dyDescent="0.45">
      <c r="B301" s="35">
        <v>1</v>
      </c>
      <c r="C301" s="19"/>
      <c r="D301" s="24"/>
      <c r="E301" s="27">
        <v>45764</v>
      </c>
      <c r="F301" s="27">
        <v>45764</v>
      </c>
      <c r="G301" s="24"/>
      <c r="I301" s="26">
        <v>0.5</v>
      </c>
      <c r="J301" s="22" t="s">
        <v>10</v>
      </c>
      <c r="K301" s="27">
        <v>45688</v>
      </c>
      <c r="L301" s="27">
        <v>45688</v>
      </c>
      <c r="M301" s="69" t="s">
        <v>112</v>
      </c>
      <c r="N301" s="24"/>
    </row>
    <row r="302" spans="2:14" ht="17.399999999999999" x14ac:dyDescent="0.45">
      <c r="B302" s="35">
        <v>1</v>
      </c>
      <c r="C302" s="19"/>
      <c r="D302" s="24"/>
      <c r="E302" s="27">
        <v>45792</v>
      </c>
      <c r="F302" s="27">
        <v>45792</v>
      </c>
      <c r="G302" s="69" t="s">
        <v>148</v>
      </c>
      <c r="I302" s="26">
        <v>0.5</v>
      </c>
      <c r="J302" s="22" t="s">
        <v>9</v>
      </c>
      <c r="K302" s="27">
        <v>45714</v>
      </c>
      <c r="L302" s="27">
        <v>45714</v>
      </c>
      <c r="M302" s="69" t="s">
        <v>116</v>
      </c>
      <c r="N302" s="24"/>
    </row>
    <row r="303" spans="2:14" ht="17.399999999999999" x14ac:dyDescent="0.45">
      <c r="B303" s="35">
        <v>1</v>
      </c>
      <c r="C303" s="19"/>
      <c r="D303" s="24"/>
      <c r="E303" s="27">
        <v>45803</v>
      </c>
      <c r="F303" s="27">
        <v>45803</v>
      </c>
      <c r="G303" s="69" t="s">
        <v>148</v>
      </c>
      <c r="I303" s="26">
        <v>0.5</v>
      </c>
      <c r="J303" s="22" t="s">
        <v>9</v>
      </c>
      <c r="K303" s="27">
        <v>45726</v>
      </c>
      <c r="L303" s="27">
        <v>45726</v>
      </c>
      <c r="M303" s="69" t="s">
        <v>122</v>
      </c>
      <c r="N303" s="24"/>
    </row>
    <row r="304" spans="2:14" ht="17.399999999999999" x14ac:dyDescent="0.45">
      <c r="B304" s="35">
        <v>1</v>
      </c>
      <c r="C304" s="19"/>
      <c r="D304" s="24"/>
      <c r="E304" s="27">
        <v>45813</v>
      </c>
      <c r="F304" s="27">
        <v>45813</v>
      </c>
      <c r="G304" s="69" t="s">
        <v>150</v>
      </c>
      <c r="I304" s="26">
        <v>1</v>
      </c>
      <c r="J304" s="22"/>
      <c r="K304" s="27">
        <v>45749</v>
      </c>
      <c r="L304" s="27">
        <v>45749</v>
      </c>
      <c r="M304" s="71" t="s">
        <v>130</v>
      </c>
      <c r="N304" s="24"/>
    </row>
    <row r="305" spans="2:14" ht="17.399999999999999" x14ac:dyDescent="0.45">
      <c r="B305" s="77"/>
      <c r="C305" s="19"/>
      <c r="D305" s="24"/>
      <c r="E305" s="27">
        <v>45833</v>
      </c>
      <c r="F305" s="27">
        <v>45833</v>
      </c>
      <c r="G305" s="69" t="s">
        <v>114</v>
      </c>
      <c r="I305" s="26">
        <v>0.5</v>
      </c>
      <c r="J305" s="22" t="s">
        <v>9</v>
      </c>
      <c r="K305" s="27">
        <v>45757</v>
      </c>
      <c r="L305" s="27">
        <v>45757</v>
      </c>
      <c r="M305" s="69" t="s">
        <v>129</v>
      </c>
      <c r="N305" s="24"/>
    </row>
    <row r="306" spans="2:14" ht="17.399999999999999" x14ac:dyDescent="0.45">
      <c r="B306" s="35">
        <v>1</v>
      </c>
      <c r="C306" s="19"/>
      <c r="D306" s="24"/>
      <c r="E306" s="27">
        <v>45835</v>
      </c>
      <c r="F306" s="27">
        <v>45835</v>
      </c>
      <c r="G306" s="24"/>
      <c r="I306" s="26">
        <v>0.5</v>
      </c>
      <c r="J306" s="22" t="s">
        <v>9</v>
      </c>
      <c r="K306" s="27">
        <v>45771</v>
      </c>
      <c r="L306" s="27">
        <v>45771</v>
      </c>
      <c r="M306" s="71" t="s">
        <v>132</v>
      </c>
      <c r="N306" s="24"/>
    </row>
    <row r="307" spans="2:14" ht="17.399999999999999" x14ac:dyDescent="0.45">
      <c r="B307" s="35">
        <v>1</v>
      </c>
      <c r="C307" s="19"/>
      <c r="D307" s="24"/>
      <c r="E307" s="27">
        <v>45877</v>
      </c>
      <c r="F307" s="27">
        <v>45877</v>
      </c>
      <c r="G307" s="69" t="s">
        <v>166</v>
      </c>
      <c r="I307" s="26">
        <v>0.5</v>
      </c>
      <c r="J307" s="22" t="s">
        <v>9</v>
      </c>
      <c r="K307" s="27">
        <v>45776</v>
      </c>
      <c r="L307" s="27">
        <v>45776</v>
      </c>
      <c r="M307" s="71" t="s">
        <v>132</v>
      </c>
      <c r="N307" s="24"/>
    </row>
    <row r="308" spans="2:14" ht="17.399999999999999" x14ac:dyDescent="0.45">
      <c r="B308" s="35">
        <v>2</v>
      </c>
      <c r="C308" s="19"/>
      <c r="D308" s="24"/>
      <c r="E308" s="27">
        <v>45901</v>
      </c>
      <c r="F308" s="27">
        <v>45902</v>
      </c>
      <c r="G308" s="69" t="s">
        <v>187</v>
      </c>
      <c r="I308" s="26">
        <v>0.5</v>
      </c>
      <c r="J308" s="22" t="s">
        <v>10</v>
      </c>
      <c r="K308" s="27">
        <v>45915</v>
      </c>
      <c r="L308" s="27">
        <v>45915</v>
      </c>
      <c r="M308" s="70" t="s">
        <v>198</v>
      </c>
      <c r="N308" s="24"/>
    </row>
    <row r="309" spans="2:14" ht="17.399999999999999" x14ac:dyDescent="0.45">
      <c r="B309" s="35">
        <v>1</v>
      </c>
      <c r="C309" s="19"/>
      <c r="D309" s="24"/>
      <c r="E309" s="27">
        <v>45960</v>
      </c>
      <c r="F309" s="27">
        <v>45960</v>
      </c>
      <c r="G309" s="69" t="s">
        <v>216</v>
      </c>
      <c r="I309" s="26"/>
      <c r="J309" s="22"/>
      <c r="K309" s="24"/>
      <c r="L309" s="24"/>
      <c r="M309" s="24"/>
      <c r="N309" s="24"/>
    </row>
    <row r="310" spans="2:14" ht="18" thickBot="1" x14ac:dyDescent="0.5">
      <c r="B310" s="35">
        <v>19</v>
      </c>
      <c r="C310" s="19"/>
      <c r="D310" s="24"/>
      <c r="E310" s="27">
        <v>45979</v>
      </c>
      <c r="F310" s="27">
        <v>46006</v>
      </c>
      <c r="G310" s="24"/>
      <c r="I310" s="28"/>
      <c r="J310" s="22"/>
      <c r="K310" s="29"/>
      <c r="L310" s="29"/>
      <c r="M310" s="29"/>
      <c r="N310" s="29"/>
    </row>
    <row r="311" spans="2:14" ht="21.6" thickBot="1" x14ac:dyDescent="0.55000000000000004">
      <c r="B311" s="35"/>
      <c r="C311" s="19"/>
      <c r="D311" s="24"/>
      <c r="E311" s="36"/>
      <c r="F311" s="36"/>
      <c r="G311" s="36"/>
      <c r="I311" s="15">
        <f>SUM(I299:I310)</f>
        <v>5.5</v>
      </c>
      <c r="J311" s="93" t="str">
        <f>IF(I311&gt;=6,"YA NO PUEDE SOLICITAR DIAS ADMINISTRATIVOS","PUEDE SOLICITAR DIAS ADMINISTRATIVOS")</f>
        <v>PUEDE SOLICITAR DIAS ADMINISTRATIVOS</v>
      </c>
      <c r="K311" s="94"/>
      <c r="L311" s="94"/>
      <c r="M311" s="94"/>
      <c r="N311" s="95"/>
    </row>
    <row r="312" spans="2:14" ht="21.6" thickBot="1" x14ac:dyDescent="0.55000000000000004">
      <c r="B312" s="35"/>
      <c r="C312" s="19"/>
      <c r="D312" s="24"/>
      <c r="E312" s="36"/>
      <c r="F312" s="36"/>
      <c r="G312" s="36"/>
      <c r="I312" s="17">
        <f>6-I311</f>
        <v>0.5</v>
      </c>
      <c r="J312" s="93" t="str">
        <f>IF(I311&gt;6,"EXISTE UN ERROR","OK")</f>
        <v>OK</v>
      </c>
      <c r="K312" s="94"/>
      <c r="L312" s="94"/>
      <c r="M312" s="94"/>
      <c r="N312" s="95"/>
    </row>
    <row r="313" spans="2:14" ht="18" thickBot="1" x14ac:dyDescent="0.5">
      <c r="B313" s="35"/>
      <c r="C313" s="19"/>
      <c r="D313" s="24"/>
      <c r="E313" s="36"/>
      <c r="F313" s="36"/>
      <c r="G313" s="36"/>
      <c r="I313" s="1"/>
    </row>
    <row r="314" spans="2:14" ht="19.8" thickBot="1" x14ac:dyDescent="0.5">
      <c r="B314" s="35"/>
      <c r="C314" s="19"/>
      <c r="D314" s="24"/>
      <c r="E314" s="36"/>
      <c r="F314" s="36"/>
      <c r="G314" s="36"/>
      <c r="I314" s="12" t="s">
        <v>3</v>
      </c>
      <c r="J314" s="13"/>
      <c r="K314" s="13" t="s">
        <v>5</v>
      </c>
      <c r="L314" s="13" t="s">
        <v>6</v>
      </c>
      <c r="M314" s="13" t="s">
        <v>7</v>
      </c>
      <c r="N314" s="14" t="s">
        <v>8</v>
      </c>
    </row>
    <row r="315" spans="2:14" ht="17.399999999999999" x14ac:dyDescent="0.45">
      <c r="B315" s="35"/>
      <c r="C315" s="19"/>
      <c r="D315" s="24"/>
      <c r="E315" s="36"/>
      <c r="F315" s="36"/>
      <c r="G315" s="36"/>
      <c r="I315" s="21"/>
      <c r="J315" s="30"/>
      <c r="K315" s="30"/>
      <c r="L315" s="30"/>
      <c r="M315" s="30"/>
      <c r="N315" s="30"/>
    </row>
    <row r="316" spans="2:14" ht="17.399999999999999" x14ac:dyDescent="0.45">
      <c r="B316" s="35"/>
      <c r="C316" s="19"/>
      <c r="D316" s="24"/>
      <c r="E316" s="36"/>
      <c r="F316" s="36"/>
      <c r="G316" s="36"/>
      <c r="I316" s="26"/>
      <c r="J316" s="30"/>
      <c r="K316" s="36"/>
      <c r="L316" s="36"/>
      <c r="M316" s="36"/>
      <c r="N316" s="36"/>
    </row>
    <row r="317" spans="2:14" ht="17.399999999999999" x14ac:dyDescent="0.45">
      <c r="B317" s="35"/>
      <c r="C317" s="19"/>
      <c r="D317" s="24"/>
      <c r="E317" s="36"/>
      <c r="F317" s="36"/>
      <c r="G317" s="36"/>
      <c r="I317" s="26"/>
      <c r="J317" s="30"/>
      <c r="K317" s="36"/>
      <c r="L317" s="36"/>
      <c r="M317" s="36"/>
      <c r="N317" s="36"/>
    </row>
    <row r="318" spans="2:14" ht="17.399999999999999" x14ac:dyDescent="0.45">
      <c r="B318" s="35"/>
      <c r="C318" s="19"/>
      <c r="D318" s="24"/>
      <c r="E318" s="36"/>
      <c r="F318" s="36"/>
      <c r="G318" s="36"/>
      <c r="I318" s="26"/>
      <c r="J318" s="30"/>
      <c r="K318" s="36"/>
      <c r="L318" s="36"/>
      <c r="M318" s="36"/>
      <c r="N318" s="36"/>
    </row>
    <row r="319" spans="2:14" ht="18" thickBot="1" x14ac:dyDescent="0.5">
      <c r="B319" s="35"/>
      <c r="C319" s="19"/>
      <c r="D319" s="24"/>
      <c r="E319" s="36"/>
      <c r="F319" s="36"/>
      <c r="G319" s="36"/>
      <c r="I319" s="26"/>
      <c r="J319" s="30"/>
      <c r="K319" s="36"/>
      <c r="L319" s="36"/>
      <c r="M319" s="36"/>
      <c r="N319" s="36"/>
    </row>
    <row r="320" spans="2:14" ht="21.6" thickBot="1" x14ac:dyDescent="0.55000000000000004">
      <c r="B320" s="35"/>
      <c r="C320" s="19"/>
      <c r="D320" s="24"/>
      <c r="E320" s="36"/>
      <c r="F320" s="36"/>
      <c r="G320" s="36"/>
      <c r="I320" s="15">
        <f>SUM(I315:I319)</f>
        <v>0</v>
      </c>
      <c r="J320" s="93" t="str">
        <f>IF(I320&gt;=5,"YA NO PUEDE SOLICITAR DIAS CAPACITACION","PUEDE SOLICITAR DIAS CAPACITACION")</f>
        <v>PUEDE SOLICITAR DIAS CAPACITACION</v>
      </c>
      <c r="K320" s="94"/>
      <c r="L320" s="94"/>
      <c r="M320" s="94"/>
      <c r="N320" s="95"/>
    </row>
    <row r="321" spans="2:14" ht="21.6" thickBot="1" x14ac:dyDescent="0.55000000000000004">
      <c r="B321" s="35"/>
      <c r="C321" s="19"/>
      <c r="D321" s="24"/>
      <c r="E321" s="36"/>
      <c r="F321" s="36"/>
      <c r="G321" s="36"/>
      <c r="I321" s="17">
        <f>5-I320</f>
        <v>5</v>
      </c>
      <c r="J321" s="93" t="str">
        <f>IF(I320&gt;5,"EXISTE UN ERROR","OK")</f>
        <v>OK</v>
      </c>
      <c r="K321" s="94"/>
      <c r="L321" s="94"/>
      <c r="M321" s="94"/>
      <c r="N321" s="95"/>
    </row>
    <row r="322" spans="2:14" ht="17.399999999999999" x14ac:dyDescent="0.45">
      <c r="B322" s="35"/>
      <c r="C322" s="19"/>
      <c r="D322" s="24"/>
      <c r="E322" s="36"/>
      <c r="F322" s="36"/>
      <c r="G322" s="36"/>
    </row>
    <row r="323" spans="2:14" ht="17.399999999999999" x14ac:dyDescent="0.45">
      <c r="B323" s="35"/>
      <c r="C323" s="19"/>
      <c r="D323" s="24"/>
      <c r="E323" s="36"/>
      <c r="F323" s="36"/>
      <c r="G323" s="36"/>
    </row>
    <row r="324" spans="2:14" ht="18" thickBot="1" x14ac:dyDescent="0.5">
      <c r="B324" s="35"/>
      <c r="C324" s="68"/>
      <c r="D324" s="40"/>
      <c r="E324" s="37"/>
      <c r="F324" s="37"/>
      <c r="G324" s="37"/>
    </row>
    <row r="325" spans="2:14" ht="21.6" thickBot="1" x14ac:dyDescent="0.55000000000000004">
      <c r="B325" s="85">
        <f>+E299-F299</f>
        <v>10</v>
      </c>
      <c r="C325" s="87" t="str">
        <f>IF(E299&lt;=F299,"YA NO TIENE FERIADOS","PUEDE SOLICITAR DIAS FERIADOS")</f>
        <v>PUEDE SOLICITAR DIAS FERIADOS</v>
      </c>
      <c r="D325" s="88"/>
      <c r="E325" s="88"/>
      <c r="F325" s="88"/>
      <c r="G325" s="89"/>
    </row>
    <row r="326" spans="2:14" ht="19.2" thickBot="1" x14ac:dyDescent="0.5">
      <c r="C326" s="90" t="str">
        <f>IF(F299&gt;E299,"EXISTE UN ERROR","OK")</f>
        <v>OK</v>
      </c>
      <c r="D326" s="91"/>
      <c r="E326" s="91"/>
      <c r="F326" s="91"/>
      <c r="G326" s="92"/>
    </row>
    <row r="332" spans="2:14" ht="19.2" thickBot="1" x14ac:dyDescent="0.5">
      <c r="B332" s="16" t="s">
        <v>66</v>
      </c>
      <c r="I332" s="16" t="s">
        <v>66</v>
      </c>
    </row>
    <row r="333" spans="2:14" ht="18.600000000000001" thickBot="1" x14ac:dyDescent="0.4">
      <c r="B333" s="5" t="s">
        <v>0</v>
      </c>
      <c r="C333" s="5" t="s">
        <v>1</v>
      </c>
      <c r="D333" s="5" t="s">
        <v>98</v>
      </c>
      <c r="E333" s="5" t="s">
        <v>12</v>
      </c>
      <c r="F333" s="6" t="s">
        <v>2</v>
      </c>
      <c r="G333" s="6" t="s">
        <v>7</v>
      </c>
      <c r="I333" s="2" t="s">
        <v>3</v>
      </c>
      <c r="J333" s="3" t="s">
        <v>4</v>
      </c>
      <c r="K333" s="3" t="s">
        <v>5</v>
      </c>
      <c r="L333" s="3" t="s">
        <v>6</v>
      </c>
      <c r="M333" s="3" t="s">
        <v>7</v>
      </c>
      <c r="N333" s="4" t="s">
        <v>8</v>
      </c>
    </row>
    <row r="334" spans="2:14" ht="17.399999999999999" x14ac:dyDescent="0.45">
      <c r="B334" s="9">
        <v>15</v>
      </c>
      <c r="C334" s="9">
        <v>11</v>
      </c>
      <c r="D334" s="9">
        <v>0</v>
      </c>
      <c r="E334" s="11">
        <f>+B334+C334+D334</f>
        <v>26</v>
      </c>
      <c r="F334" s="11">
        <f>SUM(B335:B359)+SUM(D335:D359)</f>
        <v>17</v>
      </c>
      <c r="G334" s="19"/>
      <c r="I334" s="21">
        <v>1</v>
      </c>
      <c r="J334" s="22"/>
      <c r="K334" s="31">
        <v>45742</v>
      </c>
      <c r="L334" s="31">
        <v>45742</v>
      </c>
      <c r="M334" s="73" t="s">
        <v>121</v>
      </c>
      <c r="N334" s="32"/>
    </row>
    <row r="335" spans="2:14" ht="17.399999999999999" x14ac:dyDescent="0.45">
      <c r="B335" s="35">
        <v>1</v>
      </c>
      <c r="C335" s="19"/>
      <c r="D335" s="24"/>
      <c r="E335" s="27">
        <v>45729</v>
      </c>
      <c r="F335" s="27">
        <v>45729</v>
      </c>
      <c r="G335" s="69" t="s">
        <v>124</v>
      </c>
      <c r="I335" s="26">
        <v>0.5</v>
      </c>
      <c r="J335" s="22" t="s">
        <v>9</v>
      </c>
      <c r="K335" s="33">
        <v>45750</v>
      </c>
      <c r="L335" s="33">
        <v>45750</v>
      </c>
      <c r="M335" s="71" t="s">
        <v>130</v>
      </c>
      <c r="N335" s="34"/>
    </row>
    <row r="336" spans="2:14" ht="17.399999999999999" x14ac:dyDescent="0.45">
      <c r="B336" s="35">
        <v>1</v>
      </c>
      <c r="C336" s="19"/>
      <c r="D336" s="24"/>
      <c r="E336" s="27">
        <v>45735</v>
      </c>
      <c r="F336" s="27">
        <v>45735</v>
      </c>
      <c r="G336" s="69" t="s">
        <v>124</v>
      </c>
      <c r="I336" s="26">
        <v>0.5</v>
      </c>
      <c r="J336" s="22" t="s">
        <v>9</v>
      </c>
      <c r="K336" s="33">
        <v>45824</v>
      </c>
      <c r="L336" s="33">
        <v>45824</v>
      </c>
      <c r="M336" s="69" t="s">
        <v>157</v>
      </c>
      <c r="N336" s="34"/>
    </row>
    <row r="337" spans="2:14" ht="17.399999999999999" x14ac:dyDescent="0.45">
      <c r="B337" s="35">
        <v>1</v>
      </c>
      <c r="C337" s="19"/>
      <c r="D337" s="24"/>
      <c r="E337" s="27">
        <v>45785</v>
      </c>
      <c r="F337" s="27">
        <v>45785</v>
      </c>
      <c r="G337" s="69" t="s">
        <v>149</v>
      </c>
      <c r="I337" s="26">
        <v>0.5</v>
      </c>
      <c r="J337" s="22" t="s">
        <v>10</v>
      </c>
      <c r="K337" s="33">
        <v>45853</v>
      </c>
      <c r="L337" s="33">
        <v>45853</v>
      </c>
      <c r="M337" s="70" t="s">
        <v>164</v>
      </c>
      <c r="N337" s="34"/>
    </row>
    <row r="338" spans="2:14" ht="17.399999999999999" x14ac:dyDescent="0.45">
      <c r="B338" s="35">
        <v>2</v>
      </c>
      <c r="C338" s="19"/>
      <c r="D338" s="24"/>
      <c r="E338" s="27">
        <v>45796</v>
      </c>
      <c r="F338" s="27">
        <v>45797</v>
      </c>
      <c r="G338" s="69" t="s">
        <v>148</v>
      </c>
      <c r="I338" s="26">
        <v>2</v>
      </c>
      <c r="J338" s="22"/>
      <c r="K338" s="33">
        <v>45988</v>
      </c>
      <c r="L338" s="33">
        <v>45989</v>
      </c>
      <c r="M338" s="34"/>
      <c r="N338" s="34"/>
    </row>
    <row r="339" spans="2:14" ht="17.399999999999999" x14ac:dyDescent="0.45">
      <c r="B339" s="35">
        <v>1</v>
      </c>
      <c r="C339" s="19"/>
      <c r="D339" s="24"/>
      <c r="E339" s="27">
        <v>45764</v>
      </c>
      <c r="F339" s="27">
        <v>45764</v>
      </c>
      <c r="G339" s="69" t="s">
        <v>149</v>
      </c>
      <c r="I339" s="26"/>
      <c r="J339" s="22"/>
      <c r="K339" s="33"/>
      <c r="L339" s="33"/>
      <c r="M339" s="34"/>
      <c r="N339" s="34"/>
    </row>
    <row r="340" spans="2:14" ht="17.399999999999999" x14ac:dyDescent="0.45">
      <c r="B340" s="35">
        <v>1</v>
      </c>
      <c r="C340" s="19"/>
      <c r="D340" s="24"/>
      <c r="E340" s="27">
        <v>45813</v>
      </c>
      <c r="F340" s="27">
        <v>45813</v>
      </c>
      <c r="G340" s="69" t="s">
        <v>150</v>
      </c>
      <c r="I340" s="26"/>
      <c r="J340" s="22"/>
      <c r="K340" s="33"/>
      <c r="L340" s="33"/>
      <c r="M340" s="34"/>
      <c r="N340" s="34"/>
    </row>
    <row r="341" spans="2:14" ht="17.399999999999999" x14ac:dyDescent="0.45">
      <c r="B341" s="35">
        <v>10</v>
      </c>
      <c r="C341" s="19"/>
      <c r="D341" s="24"/>
      <c r="E341" s="27">
        <v>45967</v>
      </c>
      <c r="F341" s="27">
        <v>45980</v>
      </c>
      <c r="G341" s="24"/>
      <c r="I341" s="26"/>
      <c r="J341" s="22"/>
      <c r="K341" s="33"/>
      <c r="L341" s="33"/>
      <c r="M341" s="34"/>
      <c r="N341" s="34"/>
    </row>
    <row r="342" spans="2:14" ht="17.399999999999999" x14ac:dyDescent="0.45">
      <c r="B342" s="35"/>
      <c r="C342" s="19"/>
      <c r="D342" s="24"/>
      <c r="E342" s="24"/>
      <c r="F342" s="24"/>
      <c r="G342" s="24"/>
      <c r="I342" s="26"/>
      <c r="J342" s="22"/>
      <c r="K342" s="33"/>
      <c r="L342" s="33"/>
      <c r="M342" s="34"/>
      <c r="N342" s="34"/>
    </row>
    <row r="343" spans="2:14" ht="17.399999999999999" x14ac:dyDescent="0.45">
      <c r="B343" s="35"/>
      <c r="C343" s="19"/>
      <c r="D343" s="24"/>
      <c r="E343" s="24"/>
      <c r="F343" s="24"/>
      <c r="G343" s="24"/>
      <c r="I343" s="26"/>
      <c r="J343" s="22"/>
      <c r="K343" s="33"/>
      <c r="L343" s="33"/>
      <c r="M343" s="34"/>
      <c r="N343" s="34"/>
    </row>
    <row r="344" spans="2:14" ht="17.399999999999999" x14ac:dyDescent="0.45">
      <c r="B344" s="35"/>
      <c r="C344" s="19"/>
      <c r="D344" s="24"/>
      <c r="E344" s="24"/>
      <c r="F344" s="24"/>
      <c r="G344" s="24"/>
      <c r="I344" s="26"/>
      <c r="J344" s="22"/>
      <c r="K344" s="34"/>
      <c r="L344" s="34"/>
      <c r="M344" s="34"/>
      <c r="N344" s="34"/>
    </row>
    <row r="345" spans="2:14" ht="18" thickBot="1" x14ac:dyDescent="0.5">
      <c r="B345" s="35"/>
      <c r="C345" s="19"/>
      <c r="D345" s="24"/>
      <c r="E345" s="24"/>
      <c r="F345" s="24"/>
      <c r="G345" s="24"/>
      <c r="I345" s="28"/>
      <c r="J345" s="22"/>
      <c r="K345" s="38"/>
      <c r="L345" s="38"/>
      <c r="M345" s="38"/>
      <c r="N345" s="38"/>
    </row>
    <row r="346" spans="2:14" ht="21.6" thickBot="1" x14ac:dyDescent="0.55000000000000004">
      <c r="B346" s="35"/>
      <c r="C346" s="19"/>
      <c r="D346" s="24"/>
      <c r="E346" s="36"/>
      <c r="F346" s="36"/>
      <c r="G346" s="36"/>
      <c r="I346" s="15">
        <f>SUM(I334:I345)</f>
        <v>4.5</v>
      </c>
      <c r="J346" s="93" t="str">
        <f>IF(I346&gt;=6,"YA NO PUEDE SOLICITAR DIAS ADMINISTRATIVOS","PUEDE SOLICITAR DIAS ADMINISTRATIVOS")</f>
        <v>PUEDE SOLICITAR DIAS ADMINISTRATIVOS</v>
      </c>
      <c r="K346" s="94"/>
      <c r="L346" s="94"/>
      <c r="M346" s="94"/>
      <c r="N346" s="95"/>
    </row>
    <row r="347" spans="2:14" ht="21.6" thickBot="1" x14ac:dyDescent="0.55000000000000004">
      <c r="B347" s="35"/>
      <c r="C347" s="19"/>
      <c r="D347" s="24"/>
      <c r="E347" s="36"/>
      <c r="F347" s="36"/>
      <c r="G347" s="36"/>
      <c r="I347" s="17">
        <f>6-I346</f>
        <v>1.5</v>
      </c>
      <c r="J347" s="93" t="str">
        <f>IF(I346&gt;6,"EXISTE UN ERROR","OK")</f>
        <v>OK</v>
      </c>
      <c r="K347" s="94"/>
      <c r="L347" s="94"/>
      <c r="M347" s="94"/>
      <c r="N347" s="95"/>
    </row>
    <row r="348" spans="2:14" ht="18" thickBot="1" x14ac:dyDescent="0.5">
      <c r="B348" s="35"/>
      <c r="C348" s="19"/>
      <c r="D348" s="24"/>
      <c r="E348" s="36"/>
      <c r="F348" s="36"/>
      <c r="G348" s="36"/>
      <c r="I348" s="1"/>
    </row>
    <row r="349" spans="2:14" ht="19.8" thickBot="1" x14ac:dyDescent="0.5">
      <c r="B349" s="35"/>
      <c r="C349" s="19"/>
      <c r="D349" s="24"/>
      <c r="E349" s="36"/>
      <c r="F349" s="36"/>
      <c r="G349" s="36"/>
      <c r="I349" s="12" t="s">
        <v>3</v>
      </c>
      <c r="J349" s="13"/>
      <c r="K349" s="13" t="s">
        <v>5</v>
      </c>
      <c r="L349" s="13" t="s">
        <v>6</v>
      </c>
      <c r="M349" s="13" t="s">
        <v>7</v>
      </c>
      <c r="N349" s="14" t="s">
        <v>8</v>
      </c>
    </row>
    <row r="350" spans="2:14" ht="17.399999999999999" x14ac:dyDescent="0.45">
      <c r="B350" s="35"/>
      <c r="C350" s="19"/>
      <c r="D350" s="24"/>
      <c r="E350" s="36"/>
      <c r="F350" s="36"/>
      <c r="G350" s="36"/>
      <c r="I350" s="21"/>
      <c r="J350" s="30"/>
      <c r="K350" s="31"/>
      <c r="L350" s="31"/>
      <c r="M350" s="32"/>
      <c r="N350" s="32"/>
    </row>
    <row r="351" spans="2:14" ht="17.399999999999999" x14ac:dyDescent="0.45">
      <c r="B351" s="35"/>
      <c r="C351" s="19"/>
      <c r="D351" s="24"/>
      <c r="E351" s="36"/>
      <c r="F351" s="36"/>
      <c r="G351" s="36"/>
      <c r="I351" s="26"/>
      <c r="J351" s="30"/>
      <c r="K351" s="33"/>
      <c r="L351" s="33"/>
      <c r="M351" s="34"/>
      <c r="N351" s="34"/>
    </row>
    <row r="352" spans="2:14" ht="17.399999999999999" x14ac:dyDescent="0.45">
      <c r="B352" s="35"/>
      <c r="C352" s="19"/>
      <c r="D352" s="24"/>
      <c r="E352" s="36"/>
      <c r="F352" s="36"/>
      <c r="G352" s="36"/>
      <c r="I352" s="26"/>
      <c r="J352" s="30"/>
      <c r="K352" s="34"/>
      <c r="L352" s="34"/>
      <c r="M352" s="34"/>
      <c r="N352" s="34"/>
    </row>
    <row r="353" spans="2:14" ht="17.399999999999999" x14ac:dyDescent="0.45">
      <c r="B353" s="35"/>
      <c r="C353" s="19"/>
      <c r="D353" s="24"/>
      <c r="E353" s="36"/>
      <c r="F353" s="36"/>
      <c r="G353" s="36"/>
      <c r="I353" s="26"/>
      <c r="J353" s="30"/>
      <c r="K353" s="34"/>
      <c r="L353" s="34"/>
      <c r="M353" s="34"/>
      <c r="N353" s="34"/>
    </row>
    <row r="354" spans="2:14" ht="18" thickBot="1" x14ac:dyDescent="0.5">
      <c r="B354" s="35"/>
      <c r="C354" s="19"/>
      <c r="D354" s="24"/>
      <c r="E354" s="36"/>
      <c r="F354" s="36"/>
      <c r="G354" s="36"/>
      <c r="I354" s="26"/>
      <c r="J354" s="30"/>
      <c r="K354" s="34"/>
      <c r="L354" s="34"/>
      <c r="M354" s="34"/>
      <c r="N354" s="34"/>
    </row>
    <row r="355" spans="2:14" ht="21.6" thickBot="1" x14ac:dyDescent="0.55000000000000004">
      <c r="B355" s="35"/>
      <c r="C355" s="19"/>
      <c r="D355" s="24"/>
      <c r="E355" s="36"/>
      <c r="F355" s="36"/>
      <c r="G355" s="36"/>
      <c r="I355" s="15">
        <f>SUM(I350:I354)</f>
        <v>0</v>
      </c>
      <c r="J355" s="93" t="str">
        <f>IF(I355&gt;=5,"YA NO PUEDE SOLICITAR DIAS CAPACITACION","PUEDE SOLICITAR DIAS CAPACITACION")</f>
        <v>PUEDE SOLICITAR DIAS CAPACITACION</v>
      </c>
      <c r="K355" s="94"/>
      <c r="L355" s="94"/>
      <c r="M355" s="94"/>
      <c r="N355" s="95"/>
    </row>
    <row r="356" spans="2:14" ht="21.6" thickBot="1" x14ac:dyDescent="0.55000000000000004">
      <c r="B356" s="35"/>
      <c r="C356" s="19"/>
      <c r="D356" s="24"/>
      <c r="E356" s="36"/>
      <c r="F356" s="36"/>
      <c r="G356" s="36"/>
      <c r="I356" s="17">
        <f>5-I355</f>
        <v>5</v>
      </c>
      <c r="J356" s="93" t="str">
        <f>IF(I355&gt;5,"EXISTE UN ERROR","OK")</f>
        <v>OK</v>
      </c>
      <c r="K356" s="94"/>
      <c r="L356" s="94"/>
      <c r="M356" s="94"/>
      <c r="N356" s="95"/>
    </row>
    <row r="357" spans="2:14" ht="17.399999999999999" x14ac:dyDescent="0.45">
      <c r="B357" s="35"/>
      <c r="C357" s="19"/>
      <c r="D357" s="24"/>
      <c r="E357" s="36"/>
      <c r="F357" s="36"/>
      <c r="G357" s="36"/>
    </row>
    <row r="358" spans="2:14" ht="17.399999999999999" x14ac:dyDescent="0.45">
      <c r="B358" s="35"/>
      <c r="C358" s="19"/>
      <c r="D358" s="24"/>
      <c r="E358" s="36"/>
      <c r="F358" s="36"/>
      <c r="G358" s="36"/>
    </row>
    <row r="359" spans="2:14" ht="18" thickBot="1" x14ac:dyDescent="0.5">
      <c r="B359" s="35"/>
      <c r="C359" s="41"/>
      <c r="D359" s="42"/>
      <c r="E359" s="37"/>
      <c r="F359" s="37"/>
      <c r="G359" s="37"/>
    </row>
    <row r="360" spans="2:14" ht="21.6" thickBot="1" x14ac:dyDescent="0.55000000000000004">
      <c r="B360" s="85">
        <f>+E334-F334</f>
        <v>9</v>
      </c>
      <c r="C360" s="87" t="str">
        <f>IF(E334&lt;=F334,"YA NO TIENE FERIADOS","PUEDE SOLICITAR DIAS FERIADOS")</f>
        <v>PUEDE SOLICITAR DIAS FERIADOS</v>
      </c>
      <c r="D360" s="88"/>
      <c r="E360" s="88"/>
      <c r="F360" s="88"/>
      <c r="G360" s="89"/>
    </row>
    <row r="361" spans="2:14" ht="19.2" thickBot="1" x14ac:dyDescent="0.5">
      <c r="C361" s="90" t="str">
        <f>IF(F334&gt;E334,"EXISTE UN ERROR","OK")</f>
        <v>OK</v>
      </c>
      <c r="D361" s="91"/>
      <c r="E361" s="91"/>
      <c r="F361" s="91"/>
      <c r="G361" s="92"/>
    </row>
    <row r="365" spans="2:14" ht="19.2" thickBot="1" x14ac:dyDescent="0.5">
      <c r="B365" s="16" t="s">
        <v>70</v>
      </c>
      <c r="I365" s="16" t="s">
        <v>70</v>
      </c>
    </row>
    <row r="366" spans="2:14" ht="18.600000000000001" thickBot="1" x14ac:dyDescent="0.4">
      <c r="B366" s="5" t="s">
        <v>0</v>
      </c>
      <c r="C366" s="5" t="s">
        <v>1</v>
      </c>
      <c r="D366" s="5" t="s">
        <v>98</v>
      </c>
      <c r="E366" s="5" t="s">
        <v>12</v>
      </c>
      <c r="F366" s="6" t="s">
        <v>2</v>
      </c>
      <c r="G366" s="6" t="s">
        <v>7</v>
      </c>
      <c r="I366" s="2" t="s">
        <v>3</v>
      </c>
      <c r="J366" s="3" t="s">
        <v>4</v>
      </c>
      <c r="K366" s="3" t="s">
        <v>5</v>
      </c>
      <c r="L366" s="3" t="s">
        <v>6</v>
      </c>
      <c r="M366" s="3" t="s">
        <v>7</v>
      </c>
      <c r="N366" s="4" t="s">
        <v>8</v>
      </c>
    </row>
    <row r="367" spans="2:14" ht="17.399999999999999" x14ac:dyDescent="0.45">
      <c r="B367" s="9">
        <v>15</v>
      </c>
      <c r="C367" s="9">
        <v>14</v>
      </c>
      <c r="D367" s="9">
        <v>0</v>
      </c>
      <c r="E367" s="11">
        <f>+B367+C367+D367</f>
        <v>29</v>
      </c>
      <c r="F367" s="11">
        <f>SUM(B368:B392)+SUM(D368:D392)</f>
        <v>28</v>
      </c>
      <c r="G367" s="19"/>
      <c r="I367" s="21">
        <v>1</v>
      </c>
      <c r="J367" s="22"/>
      <c r="K367" s="23">
        <v>45659</v>
      </c>
      <c r="L367" s="23">
        <v>45659</v>
      </c>
      <c r="M367" s="71" t="s">
        <v>107</v>
      </c>
      <c r="N367" s="25"/>
    </row>
    <row r="368" spans="2:14" ht="17.399999999999999" x14ac:dyDescent="0.45">
      <c r="B368" s="35">
        <v>10</v>
      </c>
      <c r="C368" s="19"/>
      <c r="D368" s="24"/>
      <c r="E368" s="27">
        <v>45712</v>
      </c>
      <c r="F368" s="27">
        <v>45723</v>
      </c>
      <c r="G368" s="69" t="s">
        <v>120</v>
      </c>
      <c r="I368" s="26">
        <v>0.5</v>
      </c>
      <c r="J368" s="22" t="s">
        <v>9</v>
      </c>
      <c r="K368" s="27">
        <v>45693</v>
      </c>
      <c r="L368" s="27">
        <v>45693</v>
      </c>
      <c r="M368" s="71" t="s">
        <v>117</v>
      </c>
      <c r="N368" s="24"/>
    </row>
    <row r="369" spans="2:14" ht="17.399999999999999" x14ac:dyDescent="0.45">
      <c r="B369" s="35">
        <v>5</v>
      </c>
      <c r="C369" s="19"/>
      <c r="D369" s="24"/>
      <c r="E369" s="27">
        <v>45831</v>
      </c>
      <c r="F369" s="27">
        <v>45835</v>
      </c>
      <c r="G369" s="24"/>
      <c r="I369" s="26">
        <v>0.5</v>
      </c>
      <c r="J369" s="22" t="s">
        <v>10</v>
      </c>
      <c r="K369" s="27">
        <v>45749</v>
      </c>
      <c r="L369" s="27">
        <v>45749</v>
      </c>
      <c r="M369" s="71" t="s">
        <v>130</v>
      </c>
      <c r="N369" s="24"/>
    </row>
    <row r="370" spans="2:14" ht="17.399999999999999" x14ac:dyDescent="0.45">
      <c r="B370" s="35">
        <v>1</v>
      </c>
      <c r="C370" s="19"/>
      <c r="D370" s="24"/>
      <c r="E370" s="27">
        <v>46002</v>
      </c>
      <c r="F370" s="27">
        <v>46002</v>
      </c>
      <c r="G370" s="24"/>
      <c r="I370" s="26">
        <v>1</v>
      </c>
      <c r="J370" s="22"/>
      <c r="K370" s="27">
        <v>45779</v>
      </c>
      <c r="L370" s="27">
        <v>45779</v>
      </c>
      <c r="M370" s="70" t="s">
        <v>135</v>
      </c>
      <c r="N370" s="24"/>
    </row>
    <row r="371" spans="2:14" ht="17.399999999999999" x14ac:dyDescent="0.45">
      <c r="B371" s="35"/>
      <c r="C371" s="19"/>
      <c r="D371" s="24"/>
      <c r="E371" s="24"/>
      <c r="F371" s="24"/>
      <c r="G371" s="24"/>
      <c r="I371" s="26">
        <v>0.5</v>
      </c>
      <c r="J371" s="22" t="s">
        <v>10</v>
      </c>
      <c r="K371" s="27">
        <v>45804</v>
      </c>
      <c r="L371" s="27">
        <v>45804</v>
      </c>
      <c r="M371" s="69" t="s">
        <v>146</v>
      </c>
      <c r="N371" s="24"/>
    </row>
    <row r="372" spans="2:14" ht="17.399999999999999" x14ac:dyDescent="0.45">
      <c r="B372" s="35"/>
      <c r="C372" s="19"/>
      <c r="D372" s="24"/>
      <c r="E372" s="24"/>
      <c r="F372" s="24"/>
      <c r="G372" s="24"/>
      <c r="I372" s="26">
        <v>0.5</v>
      </c>
      <c r="J372" s="22" t="s">
        <v>10</v>
      </c>
      <c r="K372" s="27">
        <v>45862</v>
      </c>
      <c r="L372" s="27">
        <v>45862</v>
      </c>
      <c r="M372" s="70" t="s">
        <v>163</v>
      </c>
      <c r="N372" s="24"/>
    </row>
    <row r="373" spans="2:14" ht="17.399999999999999" x14ac:dyDescent="0.45">
      <c r="B373" s="35"/>
      <c r="C373" s="19"/>
      <c r="D373" s="24"/>
      <c r="E373" s="24"/>
      <c r="F373" s="24"/>
      <c r="G373" s="24"/>
      <c r="I373" s="26">
        <v>1</v>
      </c>
      <c r="J373" s="22"/>
      <c r="K373" s="27">
        <v>45911</v>
      </c>
      <c r="L373" s="27">
        <v>45911</v>
      </c>
      <c r="M373" s="70" t="s">
        <v>197</v>
      </c>
      <c r="N373" s="24"/>
    </row>
    <row r="374" spans="2:14" ht="17.399999999999999" x14ac:dyDescent="0.45">
      <c r="B374" s="35"/>
      <c r="C374" s="19"/>
      <c r="D374" s="24"/>
      <c r="E374" s="24"/>
      <c r="F374" s="24"/>
      <c r="G374" s="24"/>
      <c r="I374" s="26">
        <v>1</v>
      </c>
      <c r="J374" s="22"/>
      <c r="K374" s="27">
        <v>45971</v>
      </c>
      <c r="L374" s="27">
        <v>45971</v>
      </c>
      <c r="M374" s="24"/>
      <c r="N374" s="24"/>
    </row>
    <row r="375" spans="2:14" ht="17.399999999999999" x14ac:dyDescent="0.45">
      <c r="B375" s="35"/>
      <c r="C375" s="19"/>
      <c r="D375" s="24"/>
      <c r="E375" s="24"/>
      <c r="F375" s="24"/>
      <c r="G375" s="24"/>
      <c r="I375" s="26"/>
      <c r="J375" s="22"/>
      <c r="K375" s="24"/>
      <c r="L375" s="24"/>
      <c r="M375" s="24"/>
      <c r="N375" s="24"/>
    </row>
    <row r="376" spans="2:14" ht="17.399999999999999" x14ac:dyDescent="0.45">
      <c r="B376" s="35"/>
      <c r="C376" s="19"/>
      <c r="D376" s="24"/>
      <c r="E376" s="24"/>
      <c r="F376" s="24"/>
      <c r="G376" s="24"/>
      <c r="I376" s="26"/>
      <c r="J376" s="22"/>
      <c r="K376" s="24"/>
      <c r="L376" s="24"/>
      <c r="M376" s="24"/>
      <c r="N376" s="24"/>
    </row>
    <row r="377" spans="2:14" ht="17.399999999999999" x14ac:dyDescent="0.45">
      <c r="B377" s="35"/>
      <c r="C377" s="19"/>
      <c r="D377" s="24"/>
      <c r="E377" s="24"/>
      <c r="F377" s="24"/>
      <c r="G377" s="24"/>
      <c r="I377" s="26"/>
      <c r="J377" s="22"/>
      <c r="K377" s="24"/>
      <c r="L377" s="24"/>
      <c r="M377" s="24"/>
      <c r="N377" s="24"/>
    </row>
    <row r="378" spans="2:14" ht="18" thickBot="1" x14ac:dyDescent="0.5">
      <c r="B378" s="35"/>
      <c r="C378" s="19"/>
      <c r="D378" s="24"/>
      <c r="E378" s="24"/>
      <c r="F378" s="24"/>
      <c r="G378" s="24"/>
      <c r="I378" s="28"/>
      <c r="J378" s="22"/>
      <c r="K378" s="29"/>
      <c r="L378" s="29"/>
      <c r="M378" s="29"/>
      <c r="N378" s="29"/>
    </row>
    <row r="379" spans="2:14" ht="21.6" thickBot="1" x14ac:dyDescent="0.55000000000000004">
      <c r="B379" s="35"/>
      <c r="C379" s="19"/>
      <c r="D379" s="24"/>
      <c r="E379" s="36"/>
      <c r="F379" s="36"/>
      <c r="G379" s="36"/>
      <c r="I379" s="15">
        <f>SUM(I367:I378)</f>
        <v>6</v>
      </c>
      <c r="J379" s="93" t="str">
        <f>IF(I379&gt;=6,"YA NO PUEDE SOLICITAR DIAS ADMINISTRATIVOS","PUEDE SOLICITAR DIAS ADMINISTRATIVOS")</f>
        <v>YA NO PUEDE SOLICITAR DIAS ADMINISTRATIVOS</v>
      </c>
      <c r="K379" s="94"/>
      <c r="L379" s="94"/>
      <c r="M379" s="94"/>
      <c r="N379" s="95"/>
    </row>
    <row r="380" spans="2:14" ht="21.6" thickBot="1" x14ac:dyDescent="0.55000000000000004">
      <c r="B380" s="35"/>
      <c r="C380" s="19"/>
      <c r="D380" s="24"/>
      <c r="E380" s="36"/>
      <c r="F380" s="36"/>
      <c r="G380" s="36"/>
      <c r="I380" s="17">
        <f>6-I379</f>
        <v>0</v>
      </c>
      <c r="J380" s="93" t="str">
        <f>IF(I379&gt;6,"EXISTE UN ERROR","OK")</f>
        <v>OK</v>
      </c>
      <c r="K380" s="94"/>
      <c r="L380" s="94"/>
      <c r="M380" s="94"/>
      <c r="N380" s="95"/>
    </row>
    <row r="381" spans="2:14" ht="18" thickBot="1" x14ac:dyDescent="0.5">
      <c r="B381" s="35"/>
      <c r="C381" s="19"/>
      <c r="D381" s="24"/>
      <c r="E381" s="36"/>
      <c r="F381" s="36"/>
      <c r="G381" s="36"/>
      <c r="I381" s="1"/>
    </row>
    <row r="382" spans="2:14" ht="19.8" thickBot="1" x14ac:dyDescent="0.5">
      <c r="B382" s="35"/>
      <c r="C382" s="19"/>
      <c r="D382" s="24"/>
      <c r="E382" s="36"/>
      <c r="F382" s="36"/>
      <c r="G382" s="36"/>
      <c r="I382" s="12" t="s">
        <v>3</v>
      </c>
      <c r="J382" s="13"/>
      <c r="K382" s="13" t="s">
        <v>5</v>
      </c>
      <c r="L382" s="13" t="s">
        <v>6</v>
      </c>
      <c r="M382" s="13" t="s">
        <v>7</v>
      </c>
      <c r="N382" s="14" t="s">
        <v>8</v>
      </c>
    </row>
    <row r="383" spans="2:14" ht="17.399999999999999" x14ac:dyDescent="0.45">
      <c r="B383" s="35"/>
      <c r="C383" s="19"/>
      <c r="D383" s="24"/>
      <c r="E383" s="36"/>
      <c r="F383" s="36"/>
      <c r="G383" s="36"/>
      <c r="I383" s="21"/>
      <c r="J383" s="30"/>
      <c r="K383" s="31"/>
      <c r="L383" s="31"/>
      <c r="M383" s="32"/>
      <c r="N383" s="32"/>
    </row>
    <row r="384" spans="2:14" ht="17.399999999999999" x14ac:dyDescent="0.45">
      <c r="B384" s="35"/>
      <c r="C384" s="19"/>
      <c r="D384" s="24"/>
      <c r="E384" s="36"/>
      <c r="F384" s="36"/>
      <c r="G384" s="36"/>
      <c r="I384" s="26"/>
      <c r="J384" s="30"/>
      <c r="K384" s="33"/>
      <c r="L384" s="33"/>
      <c r="M384" s="34"/>
      <c r="N384" s="34"/>
    </row>
    <row r="385" spans="2:14" ht="17.399999999999999" x14ac:dyDescent="0.45">
      <c r="B385" s="35"/>
      <c r="C385" s="19"/>
      <c r="D385" s="24"/>
      <c r="E385" s="36"/>
      <c r="F385" s="36"/>
      <c r="G385" s="36"/>
      <c r="I385" s="26"/>
      <c r="J385" s="30"/>
      <c r="K385" s="34"/>
      <c r="L385" s="34"/>
      <c r="M385" s="34"/>
      <c r="N385" s="34"/>
    </row>
    <row r="386" spans="2:14" ht="17.399999999999999" x14ac:dyDescent="0.45">
      <c r="B386" s="35"/>
      <c r="C386" s="19"/>
      <c r="D386" s="24"/>
      <c r="E386" s="36"/>
      <c r="F386" s="36"/>
      <c r="G386" s="36"/>
      <c r="I386" s="26"/>
      <c r="J386" s="30"/>
      <c r="K386" s="34"/>
      <c r="L386" s="34"/>
      <c r="M386" s="34"/>
      <c r="N386" s="34"/>
    </row>
    <row r="387" spans="2:14" ht="18" thickBot="1" x14ac:dyDescent="0.5">
      <c r="B387" s="35"/>
      <c r="C387" s="19"/>
      <c r="D387" s="24"/>
      <c r="E387" s="36"/>
      <c r="F387" s="36"/>
      <c r="G387" s="36"/>
      <c r="I387" s="26"/>
      <c r="J387" s="30"/>
      <c r="K387" s="34"/>
      <c r="L387" s="34"/>
      <c r="M387" s="34"/>
      <c r="N387" s="34"/>
    </row>
    <row r="388" spans="2:14" ht="21.6" thickBot="1" x14ac:dyDescent="0.55000000000000004">
      <c r="B388" s="35"/>
      <c r="C388" s="19"/>
      <c r="D388" s="24"/>
      <c r="E388" s="36"/>
      <c r="F388" s="36"/>
      <c r="G388" s="36"/>
      <c r="I388" s="15">
        <f>SUM(I383:I387)</f>
        <v>0</v>
      </c>
      <c r="J388" s="93" t="str">
        <f>IF(I388&gt;=5,"YA NO PUEDE SOLICITAR DIAS CAPACITACION","PUEDE SOLICITAR DIAS CAPACITACION")</f>
        <v>PUEDE SOLICITAR DIAS CAPACITACION</v>
      </c>
      <c r="K388" s="94"/>
      <c r="L388" s="94"/>
      <c r="M388" s="94"/>
      <c r="N388" s="95"/>
    </row>
    <row r="389" spans="2:14" ht="21.6" thickBot="1" x14ac:dyDescent="0.55000000000000004">
      <c r="B389" s="35"/>
      <c r="C389" s="19"/>
      <c r="D389" s="24"/>
      <c r="E389" s="36"/>
      <c r="F389" s="36"/>
      <c r="G389" s="36"/>
      <c r="I389" s="17">
        <f>5-I388</f>
        <v>5</v>
      </c>
      <c r="J389" s="93" t="str">
        <f>IF(I388&gt;5,"EXISTE UN ERROR","OK")</f>
        <v>OK</v>
      </c>
      <c r="K389" s="94"/>
      <c r="L389" s="94"/>
      <c r="M389" s="94"/>
      <c r="N389" s="95"/>
    </row>
    <row r="390" spans="2:14" ht="17.399999999999999" x14ac:dyDescent="0.45">
      <c r="B390" s="35"/>
      <c r="C390" s="19"/>
      <c r="D390" s="24"/>
      <c r="E390" s="36"/>
      <c r="F390" s="36"/>
      <c r="G390" s="36"/>
    </row>
    <row r="391" spans="2:14" ht="17.399999999999999" x14ac:dyDescent="0.45">
      <c r="B391" s="35"/>
      <c r="C391" s="19"/>
      <c r="D391" s="24"/>
      <c r="E391" s="36"/>
      <c r="F391" s="36"/>
      <c r="G391" s="36"/>
    </row>
    <row r="392" spans="2:14" ht="18" thickBot="1" x14ac:dyDescent="0.5">
      <c r="B392" s="86">
        <v>12</v>
      </c>
      <c r="C392" s="41"/>
      <c r="D392" s="42"/>
      <c r="E392" s="37"/>
      <c r="F392" s="37"/>
      <c r="G392" s="37"/>
    </row>
    <row r="393" spans="2:14" ht="21.6" thickBot="1" x14ac:dyDescent="0.55000000000000004">
      <c r="B393" s="8">
        <f>+E367-F367</f>
        <v>1</v>
      </c>
      <c r="C393" s="87" t="str">
        <f>IF(E367&lt;=F367,"YA NO TIENE FERIADOS","PUEDE SOLICITAR DIAS FERIADOS")</f>
        <v>PUEDE SOLICITAR DIAS FERIADOS</v>
      </c>
      <c r="D393" s="88"/>
      <c r="E393" s="88"/>
      <c r="F393" s="88"/>
      <c r="G393" s="89"/>
    </row>
    <row r="394" spans="2:14" ht="19.2" thickBot="1" x14ac:dyDescent="0.5">
      <c r="C394" s="90" t="str">
        <f>IF(F367&gt;E367,"EXISTE UN ERROR","OK")</f>
        <v>OK</v>
      </c>
      <c r="D394" s="91"/>
      <c r="E394" s="91"/>
      <c r="F394" s="91"/>
      <c r="G394" s="92"/>
    </row>
    <row r="396" spans="2:14" ht="19.2" thickBot="1" x14ac:dyDescent="0.5">
      <c r="B396" s="16" t="s">
        <v>77</v>
      </c>
      <c r="I396" s="16" t="s">
        <v>77</v>
      </c>
    </row>
    <row r="397" spans="2:14" ht="18.600000000000001" thickBot="1" x14ac:dyDescent="0.4">
      <c r="B397" s="5" t="s">
        <v>0</v>
      </c>
      <c r="C397" s="5" t="s">
        <v>1</v>
      </c>
      <c r="D397" s="5" t="s">
        <v>98</v>
      </c>
      <c r="E397" s="5" t="s">
        <v>12</v>
      </c>
      <c r="F397" s="6" t="s">
        <v>2</v>
      </c>
      <c r="G397" s="6" t="s">
        <v>7</v>
      </c>
      <c r="I397" s="2" t="s">
        <v>3</v>
      </c>
      <c r="J397" s="3" t="s">
        <v>4</v>
      </c>
      <c r="K397" s="3" t="s">
        <v>5</v>
      </c>
      <c r="L397" s="3" t="s">
        <v>6</v>
      </c>
      <c r="M397" s="3" t="s">
        <v>7</v>
      </c>
      <c r="N397" s="4" t="s">
        <v>8</v>
      </c>
    </row>
    <row r="398" spans="2:14" ht="17.399999999999999" x14ac:dyDescent="0.45">
      <c r="B398" s="9">
        <v>15</v>
      </c>
      <c r="C398" s="10">
        <v>0</v>
      </c>
      <c r="D398" s="9">
        <v>0</v>
      </c>
      <c r="E398" s="11">
        <f>+B398+C398+D398</f>
        <v>15</v>
      </c>
      <c r="F398" s="11">
        <f>SUM(B399:B423)+SUM(D399:D423)</f>
        <v>15</v>
      </c>
      <c r="G398" s="19"/>
      <c r="I398" s="21">
        <v>1</v>
      </c>
      <c r="J398" s="22"/>
      <c r="K398" s="23">
        <v>45754</v>
      </c>
      <c r="L398" s="23">
        <v>45754</v>
      </c>
      <c r="M398" s="71" t="s">
        <v>130</v>
      </c>
      <c r="N398" s="25"/>
    </row>
    <row r="399" spans="2:14" ht="17.399999999999999" x14ac:dyDescent="0.45">
      <c r="B399" s="35">
        <v>15</v>
      </c>
      <c r="C399" s="19"/>
      <c r="D399" s="24"/>
      <c r="E399" s="27">
        <v>45698</v>
      </c>
      <c r="F399" s="27">
        <v>45716</v>
      </c>
      <c r="G399" s="69" t="s">
        <v>118</v>
      </c>
      <c r="I399" s="26">
        <v>1</v>
      </c>
      <c r="J399" s="22"/>
      <c r="K399" s="27">
        <v>45779</v>
      </c>
      <c r="L399" s="27">
        <v>45779</v>
      </c>
      <c r="M399" s="69" t="s">
        <v>131</v>
      </c>
      <c r="N399" s="24"/>
    </row>
    <row r="400" spans="2:14" ht="17.399999999999999" x14ac:dyDescent="0.45">
      <c r="B400" s="35"/>
      <c r="C400" s="19"/>
      <c r="D400" s="24"/>
      <c r="E400" s="24"/>
      <c r="F400" s="24"/>
      <c r="G400" s="24"/>
      <c r="I400" s="26">
        <v>1</v>
      </c>
      <c r="J400" s="22"/>
      <c r="K400" s="27">
        <v>45825</v>
      </c>
      <c r="L400" s="27">
        <v>45825</v>
      </c>
      <c r="M400" s="69" t="s">
        <v>157</v>
      </c>
      <c r="N400" s="24"/>
    </row>
    <row r="401" spans="2:14" ht="17.399999999999999" x14ac:dyDescent="0.45">
      <c r="B401" s="35"/>
      <c r="C401" s="19"/>
      <c r="D401" s="24"/>
      <c r="E401" s="24"/>
      <c r="F401" s="24"/>
      <c r="G401" s="24"/>
      <c r="I401" s="26">
        <v>1</v>
      </c>
      <c r="J401" s="22"/>
      <c r="K401" s="27">
        <v>45820</v>
      </c>
      <c r="L401" s="27">
        <v>45820</v>
      </c>
      <c r="M401" s="69" t="s">
        <v>151</v>
      </c>
      <c r="N401" s="24"/>
    </row>
    <row r="402" spans="2:14" ht="17.399999999999999" x14ac:dyDescent="0.45">
      <c r="B402" s="35"/>
      <c r="C402" s="19"/>
      <c r="D402" s="24"/>
      <c r="E402" s="24"/>
      <c r="F402" s="24"/>
      <c r="G402" s="24"/>
      <c r="I402" s="26">
        <v>1</v>
      </c>
      <c r="J402" s="22"/>
      <c r="K402" s="27">
        <v>45881</v>
      </c>
      <c r="L402" s="27">
        <v>45881</v>
      </c>
      <c r="M402" s="69" t="s">
        <v>175</v>
      </c>
      <c r="N402" s="24"/>
    </row>
    <row r="403" spans="2:14" ht="17.399999999999999" x14ac:dyDescent="0.45">
      <c r="B403" s="35"/>
      <c r="C403" s="19"/>
      <c r="D403" s="24"/>
      <c r="E403" s="24"/>
      <c r="F403" s="24"/>
      <c r="G403" s="24"/>
      <c r="I403" s="26">
        <v>1</v>
      </c>
      <c r="J403" s="22"/>
      <c r="K403" s="27">
        <v>45992</v>
      </c>
      <c r="L403" s="27">
        <v>45992</v>
      </c>
      <c r="M403" s="24"/>
      <c r="N403" s="24"/>
    </row>
    <row r="404" spans="2:14" ht="17.399999999999999" x14ac:dyDescent="0.45">
      <c r="B404" s="35"/>
      <c r="C404" s="19"/>
      <c r="D404" s="24"/>
      <c r="E404" s="24"/>
      <c r="F404" s="24"/>
      <c r="G404" s="24"/>
      <c r="I404" s="26"/>
      <c r="J404" s="22"/>
      <c r="K404" s="24"/>
      <c r="L404" s="24"/>
      <c r="M404" s="24"/>
      <c r="N404" s="24"/>
    </row>
    <row r="405" spans="2:14" ht="17.399999999999999" x14ac:dyDescent="0.45">
      <c r="B405" s="35"/>
      <c r="C405" s="19"/>
      <c r="D405" s="24"/>
      <c r="E405" s="24"/>
      <c r="F405" s="24"/>
      <c r="G405" s="24"/>
      <c r="I405" s="26"/>
      <c r="J405" s="22"/>
      <c r="K405" s="24"/>
      <c r="L405" s="24"/>
      <c r="M405" s="24"/>
      <c r="N405" s="24"/>
    </row>
    <row r="406" spans="2:14" ht="17.399999999999999" x14ac:dyDescent="0.45">
      <c r="B406" s="35"/>
      <c r="C406" s="19"/>
      <c r="D406" s="24"/>
      <c r="E406" s="24"/>
      <c r="F406" s="24"/>
      <c r="G406" s="24"/>
      <c r="I406" s="26"/>
      <c r="J406" s="22"/>
      <c r="K406" s="24"/>
      <c r="L406" s="24"/>
      <c r="M406" s="24"/>
      <c r="N406" s="24"/>
    </row>
    <row r="407" spans="2:14" ht="17.399999999999999" x14ac:dyDescent="0.45">
      <c r="B407" s="35"/>
      <c r="C407" s="19"/>
      <c r="D407" s="24"/>
      <c r="E407" s="24"/>
      <c r="F407" s="24"/>
      <c r="G407" s="24"/>
      <c r="I407" s="26"/>
      <c r="J407" s="22"/>
      <c r="K407" s="24"/>
      <c r="L407" s="24"/>
      <c r="M407" s="24"/>
      <c r="N407" s="24"/>
    </row>
    <row r="408" spans="2:14" ht="17.399999999999999" x14ac:dyDescent="0.45">
      <c r="B408" s="35"/>
      <c r="C408" s="19"/>
      <c r="D408" s="24"/>
      <c r="E408" s="24"/>
      <c r="F408" s="24"/>
      <c r="G408" s="24"/>
      <c r="I408" s="26"/>
      <c r="J408" s="22"/>
      <c r="K408" s="24"/>
      <c r="L408" s="24"/>
      <c r="M408" s="24"/>
      <c r="N408" s="24"/>
    </row>
    <row r="409" spans="2:14" ht="18" thickBot="1" x14ac:dyDescent="0.5">
      <c r="B409" s="35"/>
      <c r="C409" s="19"/>
      <c r="D409" s="24"/>
      <c r="E409" s="24"/>
      <c r="F409" s="24"/>
      <c r="G409" s="24"/>
      <c r="I409" s="28"/>
      <c r="J409" s="22"/>
      <c r="K409" s="29"/>
      <c r="L409" s="29"/>
      <c r="M409" s="29"/>
      <c r="N409" s="29"/>
    </row>
    <row r="410" spans="2:14" ht="21.6" thickBot="1" x14ac:dyDescent="0.55000000000000004">
      <c r="B410" s="35"/>
      <c r="C410" s="19"/>
      <c r="D410" s="24"/>
      <c r="E410" s="36"/>
      <c r="F410" s="36"/>
      <c r="G410" s="36"/>
      <c r="I410" s="15">
        <f>SUM(I398:I409)</f>
        <v>6</v>
      </c>
      <c r="J410" s="93" t="str">
        <f>IF(I410&gt;=6,"YA NO PUEDE SOLICITAR DIAS ADMINISTRATIVOS","PUEDE SOLICITAR DIAS ADMINISTRATIVOS")</f>
        <v>YA NO PUEDE SOLICITAR DIAS ADMINISTRATIVOS</v>
      </c>
      <c r="K410" s="94"/>
      <c r="L410" s="94"/>
      <c r="M410" s="94"/>
      <c r="N410" s="95"/>
    </row>
    <row r="411" spans="2:14" ht="21.6" thickBot="1" x14ac:dyDescent="0.55000000000000004">
      <c r="B411" s="35"/>
      <c r="C411" s="19"/>
      <c r="D411" s="24"/>
      <c r="E411" s="36"/>
      <c r="F411" s="36"/>
      <c r="G411" s="36"/>
      <c r="I411" s="17">
        <f>6-I410</f>
        <v>0</v>
      </c>
      <c r="J411" s="93" t="str">
        <f>IF(I410&gt;6,"EXISTE UN ERROR","OK")</f>
        <v>OK</v>
      </c>
      <c r="K411" s="94"/>
      <c r="L411" s="94"/>
      <c r="M411" s="94"/>
      <c r="N411" s="95"/>
    </row>
    <row r="412" spans="2:14" ht="18" thickBot="1" x14ac:dyDescent="0.5">
      <c r="B412" s="35"/>
      <c r="C412" s="19"/>
      <c r="D412" s="24"/>
      <c r="E412" s="36"/>
      <c r="F412" s="36"/>
      <c r="G412" s="36"/>
      <c r="I412" s="1"/>
    </row>
    <row r="413" spans="2:14" ht="19.8" thickBot="1" x14ac:dyDescent="0.5">
      <c r="B413" s="35"/>
      <c r="C413" s="19"/>
      <c r="D413" s="24"/>
      <c r="E413" s="36"/>
      <c r="F413" s="36"/>
      <c r="G413" s="36"/>
      <c r="I413" s="12" t="s">
        <v>3</v>
      </c>
      <c r="J413" s="13"/>
      <c r="K413" s="13" t="s">
        <v>5</v>
      </c>
      <c r="L413" s="13" t="s">
        <v>6</v>
      </c>
      <c r="M413" s="13" t="s">
        <v>7</v>
      </c>
      <c r="N413" s="14" t="s">
        <v>8</v>
      </c>
    </row>
    <row r="414" spans="2:14" ht="17.399999999999999" x14ac:dyDescent="0.45">
      <c r="B414" s="35"/>
      <c r="C414" s="19"/>
      <c r="D414" s="24"/>
      <c r="E414" s="36"/>
      <c r="F414" s="36"/>
      <c r="G414" s="36"/>
      <c r="I414" s="21">
        <v>2</v>
      </c>
      <c r="J414" s="30"/>
      <c r="K414" s="31">
        <v>45904</v>
      </c>
      <c r="L414" s="31">
        <v>45905</v>
      </c>
      <c r="M414" s="32"/>
      <c r="N414" s="32"/>
    </row>
    <row r="415" spans="2:14" ht="17.399999999999999" x14ac:dyDescent="0.45">
      <c r="B415" s="35"/>
      <c r="C415" s="19"/>
      <c r="D415" s="24"/>
      <c r="E415" s="36"/>
      <c r="F415" s="36"/>
      <c r="G415" s="36"/>
      <c r="I415" s="26"/>
      <c r="J415" s="30"/>
      <c r="K415" s="34"/>
      <c r="L415" s="34"/>
      <c r="M415" s="34"/>
      <c r="N415" s="34"/>
    </row>
    <row r="416" spans="2:14" ht="17.399999999999999" x14ac:dyDescent="0.45">
      <c r="B416" s="35"/>
      <c r="C416" s="19"/>
      <c r="D416" s="24"/>
      <c r="E416" s="36"/>
      <c r="F416" s="36"/>
      <c r="G416" s="36"/>
      <c r="I416" s="26"/>
      <c r="J416" s="30"/>
      <c r="K416" s="34"/>
      <c r="L416" s="34"/>
      <c r="M416" s="34"/>
      <c r="N416" s="34"/>
    </row>
    <row r="417" spans="2:14" ht="17.399999999999999" x14ac:dyDescent="0.45">
      <c r="B417" s="35"/>
      <c r="C417" s="19"/>
      <c r="D417" s="24"/>
      <c r="E417" s="36"/>
      <c r="F417" s="36"/>
      <c r="G417" s="36"/>
      <c r="I417" s="26"/>
      <c r="J417" s="30"/>
      <c r="K417" s="34"/>
      <c r="L417" s="34"/>
      <c r="M417" s="34"/>
      <c r="N417" s="34"/>
    </row>
    <row r="418" spans="2:14" ht="18" thickBot="1" x14ac:dyDescent="0.5">
      <c r="B418" s="35"/>
      <c r="C418" s="19"/>
      <c r="D418" s="24"/>
      <c r="E418" s="36"/>
      <c r="F418" s="36"/>
      <c r="G418" s="36"/>
      <c r="I418" s="26"/>
      <c r="J418" s="30"/>
      <c r="K418" s="34"/>
      <c r="L418" s="34"/>
      <c r="M418" s="34"/>
      <c r="N418" s="34"/>
    </row>
    <row r="419" spans="2:14" ht="21.6" thickBot="1" x14ac:dyDescent="0.55000000000000004">
      <c r="B419" s="35"/>
      <c r="C419" s="19"/>
      <c r="D419" s="24"/>
      <c r="E419" s="36"/>
      <c r="F419" s="36"/>
      <c r="G419" s="36"/>
      <c r="I419" s="15">
        <f>SUM(I414:I418)</f>
        <v>2</v>
      </c>
      <c r="J419" s="93" t="str">
        <f>IF(I419&gt;=5,"YA NO PUEDE SOLICITAR DIAS CAPACITACION","PUEDE SOLICITAR DIAS CAPACITACION")</f>
        <v>PUEDE SOLICITAR DIAS CAPACITACION</v>
      </c>
      <c r="K419" s="94"/>
      <c r="L419" s="94"/>
      <c r="M419" s="94"/>
      <c r="N419" s="95"/>
    </row>
    <row r="420" spans="2:14" ht="21.6" thickBot="1" x14ac:dyDescent="0.55000000000000004">
      <c r="B420" s="35"/>
      <c r="C420" s="19"/>
      <c r="D420" s="24"/>
      <c r="E420" s="36"/>
      <c r="F420" s="36"/>
      <c r="G420" s="36"/>
      <c r="I420" s="17">
        <f>5-I419</f>
        <v>3</v>
      </c>
      <c r="J420" s="93" t="str">
        <f>IF(I419&gt;5,"EXISTE UN ERROR","OK")</f>
        <v>OK</v>
      </c>
      <c r="K420" s="94"/>
      <c r="L420" s="94"/>
      <c r="M420" s="94"/>
      <c r="N420" s="95"/>
    </row>
    <row r="421" spans="2:14" ht="17.399999999999999" x14ac:dyDescent="0.45">
      <c r="B421" s="35"/>
      <c r="C421" s="19"/>
      <c r="D421" s="24"/>
      <c r="E421" s="36"/>
      <c r="F421" s="36"/>
      <c r="G421" s="36"/>
    </row>
    <row r="422" spans="2:14" ht="17.399999999999999" x14ac:dyDescent="0.45">
      <c r="B422" s="35"/>
      <c r="C422" s="19"/>
      <c r="D422" s="24"/>
      <c r="E422" s="36"/>
      <c r="F422" s="36"/>
      <c r="G422" s="36"/>
    </row>
    <row r="423" spans="2:14" ht="18" thickBot="1" x14ac:dyDescent="0.5">
      <c r="B423" s="35"/>
      <c r="C423" s="20"/>
      <c r="D423" s="29"/>
      <c r="E423" s="37"/>
      <c r="F423" s="37"/>
      <c r="G423" s="37"/>
    </row>
    <row r="424" spans="2:14" ht="21.6" thickBot="1" x14ac:dyDescent="0.55000000000000004">
      <c r="B424" s="8">
        <f>+E398-F398</f>
        <v>0</v>
      </c>
      <c r="C424" s="87" t="str">
        <f>IF(E398&lt;=F398,"YA NO TIENE FERIADOS","PUEDE SOLICITAR DIAS FERIADOS")</f>
        <v>YA NO TIENE FERIADOS</v>
      </c>
      <c r="D424" s="88"/>
      <c r="E424" s="88"/>
      <c r="F424" s="88"/>
      <c r="G424" s="89"/>
    </row>
    <row r="425" spans="2:14" ht="19.2" thickBot="1" x14ac:dyDescent="0.5">
      <c r="C425" s="90" t="str">
        <f>IF(F398&gt;E398,"EXISTE UN ERROR","OK")</f>
        <v>OK</v>
      </c>
      <c r="D425" s="91"/>
      <c r="E425" s="91"/>
      <c r="F425" s="91"/>
      <c r="G425" s="92"/>
    </row>
  </sheetData>
  <mergeCells count="78">
    <mergeCell ref="C64:G64"/>
    <mergeCell ref="J49:N49"/>
    <mergeCell ref="J50:N50"/>
    <mergeCell ref="J58:N58"/>
    <mergeCell ref="J59:N59"/>
    <mergeCell ref="C63:G63"/>
    <mergeCell ref="C425:G425"/>
    <mergeCell ref="J379:N379"/>
    <mergeCell ref="J380:N380"/>
    <mergeCell ref="J388:N388"/>
    <mergeCell ref="J389:N389"/>
    <mergeCell ref="C393:G393"/>
    <mergeCell ref="C424:G424"/>
    <mergeCell ref="J410:N410"/>
    <mergeCell ref="J411:N411"/>
    <mergeCell ref="J419:N419"/>
    <mergeCell ref="J420:N420"/>
    <mergeCell ref="C394:G394"/>
    <mergeCell ref="C32:G32"/>
    <mergeCell ref="J17:N17"/>
    <mergeCell ref="J18:N18"/>
    <mergeCell ref="J26:N26"/>
    <mergeCell ref="J27:N27"/>
    <mergeCell ref="C31:G31"/>
    <mergeCell ref="C193:G193"/>
    <mergeCell ref="C194:G194"/>
    <mergeCell ref="C295:G295"/>
    <mergeCell ref="C294:G294"/>
    <mergeCell ref="J346:N346"/>
    <mergeCell ref="J212:N212"/>
    <mergeCell ref="J213:N213"/>
    <mergeCell ref="J221:N221"/>
    <mergeCell ref="J222:N222"/>
    <mergeCell ref="C226:G226"/>
    <mergeCell ref="C262:G262"/>
    <mergeCell ref="C261:G261"/>
    <mergeCell ref="C227:G227"/>
    <mergeCell ref="J247:N247"/>
    <mergeCell ref="J248:N248"/>
    <mergeCell ref="J256:N256"/>
    <mergeCell ref="J257:N257"/>
    <mergeCell ref="C361:G361"/>
    <mergeCell ref="J289:N289"/>
    <mergeCell ref="J290:N290"/>
    <mergeCell ref="J280:N280"/>
    <mergeCell ref="J355:N355"/>
    <mergeCell ref="J311:N311"/>
    <mergeCell ref="J312:N312"/>
    <mergeCell ref="J320:N320"/>
    <mergeCell ref="J321:N321"/>
    <mergeCell ref="C325:G325"/>
    <mergeCell ref="C326:G326"/>
    <mergeCell ref="J347:N347"/>
    <mergeCell ref="J281:N281"/>
    <mergeCell ref="J356:N356"/>
    <mergeCell ref="C360:G360"/>
    <mergeCell ref="J148:N148"/>
    <mergeCell ref="J149:N149"/>
    <mergeCell ref="J157:N157"/>
    <mergeCell ref="J158:N158"/>
    <mergeCell ref="C162:G162"/>
    <mergeCell ref="C163:G163"/>
    <mergeCell ref="J179:N179"/>
    <mergeCell ref="J180:N180"/>
    <mergeCell ref="J188:N188"/>
    <mergeCell ref="J189:N189"/>
    <mergeCell ref="C96:G96"/>
    <mergeCell ref="J81:N81"/>
    <mergeCell ref="J82:N82"/>
    <mergeCell ref="J90:N90"/>
    <mergeCell ref="J91:N91"/>
    <mergeCell ref="C95:G95"/>
    <mergeCell ref="C127:G127"/>
    <mergeCell ref="J112:N112"/>
    <mergeCell ref="J113:N113"/>
    <mergeCell ref="J121:N121"/>
    <mergeCell ref="J122:N122"/>
    <mergeCell ref="C126:G126"/>
  </mergeCells>
  <dataValidations count="2">
    <dataValidation type="list" allowBlank="1" showInputMessage="1" showErrorMessage="1" sqref="J5:J16 J106:J111 J299:J310 J75:J80 J398:J409 J334:J345 J268:J279 J136:J147 J367:J378 J235:J246 J167:J178 J200:J211 J37:J48" xr:uid="{96D187B4-0A8E-41FF-A1AD-B0E4C34458E5}">
      <formula1>$Y$4:$Y$6</formula1>
    </dataValidation>
    <dataValidation type="list" allowBlank="1" showInputMessage="1" showErrorMessage="1" sqref="J69:J74 J100:J105" xr:uid="{22AEE83C-7A97-4CCA-9448-55DE14C1A93D}">
      <formula1>$Y$70:$Y$72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A-B-C-D-E</vt:lpstr>
      <vt:lpstr>F-G-H-I-J</vt:lpstr>
      <vt:lpstr>K-L-M-N-Ñ</vt:lpstr>
      <vt:lpstr>O-P-Q-R-S</vt:lpstr>
      <vt:lpstr>T-U-V-W-X-Y-Z</vt:lpstr>
      <vt:lpstr>'T-U-V-W-X-Y-Z'!Área_de_impresión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 ALFREDO GAVILAN DIAZ</dc:creator>
  <cp:lastModifiedBy>Usuario de Windows</cp:lastModifiedBy>
  <cp:lastPrinted>2025-04-16T13:13:02Z</cp:lastPrinted>
  <dcterms:created xsi:type="dcterms:W3CDTF">2023-10-24T14:48:48Z</dcterms:created>
  <dcterms:modified xsi:type="dcterms:W3CDTF">2025-12-12T18:33:24Z</dcterms:modified>
</cp:coreProperties>
</file>