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ION SALUD LA CISTERNA\SAPU\PERMISOS Y FERIADOS 2025\HONORARIOS 2025\"/>
    </mc:Choice>
  </mc:AlternateContent>
  <xr:revisionPtr revIDLastSave="0" documentId="13_ncr:1_{2A74448E-8636-4DD9-B651-7C9341A2B932}" xr6:coauthVersionLast="47" xr6:coauthVersionMax="47" xr10:uidLastSave="{00000000-0000-0000-0000-000000000000}"/>
  <bookViews>
    <workbookView xWindow="24" yWindow="600" windowWidth="23016" windowHeight="12360" xr2:uid="{D624F3A0-9632-42AB-8524-3E758A62C358}"/>
  </bookViews>
  <sheets>
    <sheet name="OTROS PROGRAMAS" sheetId="1" r:id="rId1"/>
    <sheet name="CHILE CRECE" sheetId="2" r:id="rId2"/>
    <sheet name="S.EN TU BARRIO" sheetId="5" r:id="rId3"/>
    <sheet name="C.PALIATIVOS" sheetId="3" r:id="rId4"/>
    <sheet name="VIDA SANA" sheetId="4" r:id="rId5"/>
  </sheets>
  <definedNames>
    <definedName name="_xlnm.Print_Area" localSheetId="0">'OTROS PROGRAMAS'!$H$1308:$M$1318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53" i="1" l="1"/>
  <c r="H1354" i="1"/>
  <c r="C1367" i="1"/>
  <c r="H1353" i="1"/>
  <c r="E1341" i="1"/>
  <c r="C1368" i="1" s="1"/>
  <c r="D1341" i="1"/>
  <c r="B1367" i="1" s="1"/>
  <c r="H1339" i="1"/>
  <c r="H813" i="5"/>
  <c r="H814" i="5" s="1"/>
  <c r="I814" i="5" s="1"/>
  <c r="E801" i="5"/>
  <c r="C828" i="5" s="1"/>
  <c r="D801" i="5"/>
  <c r="C827" i="5" s="1"/>
  <c r="H799" i="5"/>
  <c r="I781" i="5"/>
  <c r="H782" i="5"/>
  <c r="H781" i="5"/>
  <c r="E769" i="5"/>
  <c r="C796" i="5" s="1"/>
  <c r="D769" i="5"/>
  <c r="C795" i="5" s="1"/>
  <c r="H767" i="5"/>
  <c r="H1322" i="1"/>
  <c r="I1322" i="1" s="1"/>
  <c r="E1310" i="1"/>
  <c r="C1337" i="1" s="1"/>
  <c r="D1310" i="1"/>
  <c r="C1336" i="1" s="1"/>
  <c r="H1308" i="1"/>
  <c r="C1305" i="1"/>
  <c r="H1290" i="1"/>
  <c r="H1291" i="1" s="1"/>
  <c r="I1291" i="1" s="1"/>
  <c r="E1278" i="1"/>
  <c r="D1278" i="1"/>
  <c r="C1304" i="1" s="1"/>
  <c r="H1276" i="1"/>
  <c r="I1354" i="1" l="1"/>
  <c r="B827" i="5"/>
  <c r="I813" i="5"/>
  <c r="I782" i="5"/>
  <c r="B795" i="5"/>
  <c r="H1323" i="1"/>
  <c r="I1323" i="1" s="1"/>
  <c r="B1336" i="1"/>
  <c r="I1290" i="1"/>
  <c r="B1304" i="1"/>
  <c r="H749" i="5"/>
  <c r="E737" i="5"/>
  <c r="D737" i="5"/>
  <c r="C763" i="5" s="1"/>
  <c r="H735" i="5"/>
  <c r="H750" i="5" l="1"/>
  <c r="I750" i="5" s="1"/>
  <c r="C764" i="5"/>
  <c r="I749" i="5"/>
  <c r="B763" i="5"/>
  <c r="C1274" i="1"/>
  <c r="B1273" i="1"/>
  <c r="H1259" i="1"/>
  <c r="I1259" i="1" s="1"/>
  <c r="E1247" i="1"/>
  <c r="D1247" i="1"/>
  <c r="C1273" i="1" s="1"/>
  <c r="H1245" i="1"/>
  <c r="C989" i="1"/>
  <c r="H975" i="1"/>
  <c r="H976" i="1" s="1"/>
  <c r="I976" i="1" s="1"/>
  <c r="E963" i="1"/>
  <c r="D963" i="1"/>
  <c r="B989" i="1" s="1"/>
  <c r="H961" i="1"/>
  <c r="H1228" i="1"/>
  <c r="H1229" i="1" s="1"/>
  <c r="I1229" i="1" s="1"/>
  <c r="E1216" i="1"/>
  <c r="C1243" i="1" s="1"/>
  <c r="D1216" i="1"/>
  <c r="H1214" i="1"/>
  <c r="H1196" i="1"/>
  <c r="H1197" i="1" s="1"/>
  <c r="I1197" i="1" s="1"/>
  <c r="E1184" i="1"/>
  <c r="C1211" i="1" s="1"/>
  <c r="D1184" i="1"/>
  <c r="H1182" i="1"/>
  <c r="H1164" i="1"/>
  <c r="H1165" i="1" s="1"/>
  <c r="I1165" i="1" s="1"/>
  <c r="E1152" i="1"/>
  <c r="D1152" i="1"/>
  <c r="B1178" i="1" s="1"/>
  <c r="H1150" i="1"/>
  <c r="H1132" i="1"/>
  <c r="I1132" i="1" s="1"/>
  <c r="E1120" i="1"/>
  <c r="C1147" i="1" s="1"/>
  <c r="D1120" i="1"/>
  <c r="H1118" i="1"/>
  <c r="H301" i="3"/>
  <c r="I301" i="3" s="1"/>
  <c r="E289" i="3"/>
  <c r="C316" i="3" s="1"/>
  <c r="D289" i="3"/>
  <c r="C315" i="3" s="1"/>
  <c r="H287" i="3"/>
  <c r="H269" i="3"/>
  <c r="E257" i="3"/>
  <c r="C284" i="3" s="1"/>
  <c r="D257" i="3"/>
  <c r="C283" i="3" s="1"/>
  <c r="H255" i="3"/>
  <c r="H1100" i="1"/>
  <c r="H1101" i="1" s="1"/>
  <c r="E1088" i="1"/>
  <c r="D1088" i="1"/>
  <c r="C1114" i="1" s="1"/>
  <c r="H1086" i="1"/>
  <c r="H718" i="5"/>
  <c r="H719" i="5" s="1"/>
  <c r="I719" i="5" s="1"/>
  <c r="E706" i="5"/>
  <c r="D706" i="5"/>
  <c r="C732" i="5" s="1"/>
  <c r="H704" i="5"/>
  <c r="H1069" i="1"/>
  <c r="H1070" i="1" s="1"/>
  <c r="E1057" i="1"/>
  <c r="D1057" i="1"/>
  <c r="B1083" i="1" s="1"/>
  <c r="H1055" i="1"/>
  <c r="H1038" i="1"/>
  <c r="H1039" i="1" s="1"/>
  <c r="E1026" i="1"/>
  <c r="C1053" i="1" s="1"/>
  <c r="D1026" i="1"/>
  <c r="H1024" i="1"/>
  <c r="H1007" i="1"/>
  <c r="I1007" i="1" s="1"/>
  <c r="E995" i="1"/>
  <c r="D995" i="1"/>
  <c r="C1021" i="1" s="1"/>
  <c r="H993" i="1"/>
  <c r="H686" i="5"/>
  <c r="E674" i="5"/>
  <c r="D674" i="5"/>
  <c r="C701" i="5" s="1"/>
  <c r="H672" i="5"/>
  <c r="H652" i="5"/>
  <c r="E640" i="5"/>
  <c r="D640" i="5"/>
  <c r="B666" i="5" s="1"/>
  <c r="H638" i="5"/>
  <c r="H943" i="1"/>
  <c r="I943" i="1" s="1"/>
  <c r="E931" i="1"/>
  <c r="D931" i="1"/>
  <c r="C957" i="1" s="1"/>
  <c r="H929" i="1"/>
  <c r="H911" i="1"/>
  <c r="E899" i="1"/>
  <c r="C926" i="1" s="1"/>
  <c r="D899" i="1"/>
  <c r="H897" i="1"/>
  <c r="C733" i="5" l="1"/>
  <c r="B700" i="5"/>
  <c r="C667" i="5"/>
  <c r="I652" i="5"/>
  <c r="H653" i="5"/>
  <c r="I269" i="3"/>
  <c r="H270" i="3"/>
  <c r="H687" i="5"/>
  <c r="I687" i="5" s="1"/>
  <c r="I686" i="5"/>
  <c r="I912" i="1"/>
  <c r="H912" i="1"/>
  <c r="I911" i="1"/>
  <c r="H1260" i="1"/>
  <c r="I1260" i="1" s="1"/>
  <c r="H944" i="1"/>
  <c r="C990" i="1"/>
  <c r="I975" i="1"/>
  <c r="B925" i="1"/>
  <c r="B1146" i="1"/>
  <c r="B1210" i="1"/>
  <c r="C1210" i="1"/>
  <c r="C1115" i="1"/>
  <c r="C958" i="1"/>
  <c r="C1052" i="1"/>
  <c r="C1179" i="1"/>
  <c r="B1242" i="1"/>
  <c r="C1022" i="1"/>
  <c r="I1228" i="1"/>
  <c r="C1242" i="1"/>
  <c r="I1196" i="1"/>
  <c r="I1164" i="1"/>
  <c r="C1178" i="1"/>
  <c r="H1133" i="1"/>
  <c r="I1133" i="1" s="1"/>
  <c r="C1146" i="1"/>
  <c r="H302" i="3"/>
  <c r="I302" i="3" s="1"/>
  <c r="B315" i="3"/>
  <c r="I270" i="3"/>
  <c r="B283" i="3"/>
  <c r="I1101" i="1"/>
  <c r="I1100" i="1"/>
  <c r="B1114" i="1"/>
  <c r="I718" i="5"/>
  <c r="B732" i="5"/>
  <c r="I1070" i="1"/>
  <c r="C1083" i="1"/>
  <c r="C1084" i="1"/>
  <c r="I1069" i="1"/>
  <c r="I1039" i="1"/>
  <c r="I1038" i="1"/>
  <c r="B1052" i="1"/>
  <c r="H1008" i="1"/>
  <c r="I1008" i="1" s="1"/>
  <c r="B1021" i="1"/>
  <c r="C700" i="5"/>
  <c r="I653" i="5"/>
  <c r="C666" i="5"/>
  <c r="I944" i="1"/>
  <c r="B957" i="1"/>
  <c r="C925" i="1"/>
  <c r="H880" i="1"/>
  <c r="E868" i="1"/>
  <c r="D868" i="1"/>
  <c r="H866" i="1"/>
  <c r="H620" i="5"/>
  <c r="E608" i="5"/>
  <c r="C635" i="5" s="1"/>
  <c r="D608" i="5"/>
  <c r="H606" i="5"/>
  <c r="H848" i="1"/>
  <c r="I848" i="1" s="1"/>
  <c r="E836" i="1"/>
  <c r="C863" i="1" s="1"/>
  <c r="D836" i="1"/>
  <c r="H834" i="1"/>
  <c r="H816" i="1"/>
  <c r="I816" i="1" s="1"/>
  <c r="E804" i="1"/>
  <c r="D804" i="1"/>
  <c r="H802" i="1"/>
  <c r="H785" i="1"/>
  <c r="H786" i="1" s="1"/>
  <c r="E773" i="1"/>
  <c r="D773" i="1"/>
  <c r="H771" i="1"/>
  <c r="H81" i="2"/>
  <c r="H82" i="2" s="1"/>
  <c r="I82" i="2" s="1"/>
  <c r="E69" i="2"/>
  <c r="D69" i="2"/>
  <c r="H67" i="2"/>
  <c r="I754" i="1"/>
  <c r="H755" i="1"/>
  <c r="H754" i="1"/>
  <c r="E742" i="1"/>
  <c r="D742" i="1"/>
  <c r="H740" i="1"/>
  <c r="H723" i="1"/>
  <c r="I723" i="1" s="1"/>
  <c r="E711" i="1"/>
  <c r="D711" i="1"/>
  <c r="H709" i="1"/>
  <c r="H237" i="3"/>
  <c r="E225" i="3"/>
  <c r="C252" i="3" s="1"/>
  <c r="D225" i="3"/>
  <c r="C251" i="3" s="1"/>
  <c r="H223" i="3"/>
  <c r="C706" i="1"/>
  <c r="B706" i="1"/>
  <c r="H692" i="1"/>
  <c r="E680" i="1"/>
  <c r="D680" i="1"/>
  <c r="H678" i="1"/>
  <c r="H661" i="1"/>
  <c r="H662" i="1" s="1"/>
  <c r="E649" i="1"/>
  <c r="D649" i="1"/>
  <c r="B675" i="1" s="1"/>
  <c r="H647" i="1"/>
  <c r="H589" i="5"/>
  <c r="H590" i="5" s="1"/>
  <c r="I590" i="5" s="1"/>
  <c r="E577" i="5"/>
  <c r="D577" i="5"/>
  <c r="C603" i="5" s="1"/>
  <c r="H575" i="5"/>
  <c r="H396" i="5"/>
  <c r="H397" i="5" s="1"/>
  <c r="I397" i="5" s="1"/>
  <c r="E384" i="5"/>
  <c r="C411" i="5" s="1"/>
  <c r="D384" i="5"/>
  <c r="H382" i="5"/>
  <c r="H305" i="1"/>
  <c r="H306" i="1" s="1"/>
  <c r="I306" i="1" s="1"/>
  <c r="E293" i="1"/>
  <c r="D293" i="1"/>
  <c r="H291" i="1"/>
  <c r="H629" i="1"/>
  <c r="E617" i="1"/>
  <c r="D617" i="1"/>
  <c r="H615" i="1"/>
  <c r="H16" i="5"/>
  <c r="E4" i="5"/>
  <c r="D4" i="5"/>
  <c r="H2" i="5"/>
  <c r="H498" i="1"/>
  <c r="H499" i="1" s="1"/>
  <c r="E486" i="1"/>
  <c r="D486" i="1"/>
  <c r="H484" i="1"/>
  <c r="H433" i="1"/>
  <c r="H434" i="1" s="1"/>
  <c r="E421" i="1"/>
  <c r="D421" i="1"/>
  <c r="H419" i="1"/>
  <c r="H597" i="1"/>
  <c r="H598" i="1" s="1"/>
  <c r="I598" i="1" s="1"/>
  <c r="E585" i="1"/>
  <c r="D585" i="1"/>
  <c r="H583" i="1"/>
  <c r="H565" i="1"/>
  <c r="H566" i="1" s="1"/>
  <c r="I566" i="1" s="1"/>
  <c r="E553" i="1"/>
  <c r="D553" i="1"/>
  <c r="H551" i="1"/>
  <c r="H531" i="1"/>
  <c r="E519" i="1"/>
  <c r="D519" i="1"/>
  <c r="H517" i="1"/>
  <c r="H466" i="1"/>
  <c r="E454" i="1"/>
  <c r="D454" i="1"/>
  <c r="H452" i="1"/>
  <c r="H557" i="5"/>
  <c r="H558" i="5" s="1"/>
  <c r="I558" i="5" s="1"/>
  <c r="E545" i="5"/>
  <c r="D545" i="5"/>
  <c r="H543" i="5"/>
  <c r="H525" i="5"/>
  <c r="H526" i="5" s="1"/>
  <c r="I526" i="5" s="1"/>
  <c r="E513" i="5"/>
  <c r="D513" i="5"/>
  <c r="H511" i="5"/>
  <c r="H493" i="5"/>
  <c r="I493" i="5" s="1"/>
  <c r="E481" i="5"/>
  <c r="D481" i="5"/>
  <c r="C507" i="5" s="1"/>
  <c r="H479" i="5"/>
  <c r="H461" i="5"/>
  <c r="H462" i="5" s="1"/>
  <c r="I462" i="5" s="1"/>
  <c r="E449" i="5"/>
  <c r="D449" i="5"/>
  <c r="H447" i="5"/>
  <c r="H429" i="5"/>
  <c r="H430" i="5" s="1"/>
  <c r="I430" i="5" s="1"/>
  <c r="E417" i="5"/>
  <c r="D417" i="5"/>
  <c r="H415" i="5"/>
  <c r="H364" i="5"/>
  <c r="H365" i="5" s="1"/>
  <c r="I365" i="5" s="1"/>
  <c r="E352" i="5"/>
  <c r="D352" i="5"/>
  <c r="H350" i="5"/>
  <c r="H333" i="5"/>
  <c r="I333" i="5" s="1"/>
  <c r="E321" i="5"/>
  <c r="D321" i="5"/>
  <c r="C347" i="5" s="1"/>
  <c r="H319" i="5"/>
  <c r="H302" i="5"/>
  <c r="H303" i="5" s="1"/>
  <c r="E290" i="5"/>
  <c r="D290" i="5"/>
  <c r="H288" i="5"/>
  <c r="H271" i="5"/>
  <c r="H272" i="5" s="1"/>
  <c r="I272" i="5" s="1"/>
  <c r="E259" i="5"/>
  <c r="D259" i="5"/>
  <c r="H257" i="5"/>
  <c r="H240" i="5"/>
  <c r="H241" i="5" s="1"/>
  <c r="I241" i="5" s="1"/>
  <c r="E228" i="5"/>
  <c r="D228" i="5"/>
  <c r="H226" i="5"/>
  <c r="H208" i="5"/>
  <c r="H209" i="5" s="1"/>
  <c r="I209" i="5" s="1"/>
  <c r="E196" i="5"/>
  <c r="D196" i="5"/>
  <c r="H194" i="5"/>
  <c r="H176" i="5"/>
  <c r="H177" i="5" s="1"/>
  <c r="I177" i="5" s="1"/>
  <c r="E164" i="5"/>
  <c r="D164" i="5"/>
  <c r="H162" i="5"/>
  <c r="H145" i="5"/>
  <c r="H146" i="5" s="1"/>
  <c r="I146" i="5" s="1"/>
  <c r="E133" i="5"/>
  <c r="D133" i="5"/>
  <c r="H131" i="5"/>
  <c r="H113" i="5"/>
  <c r="H114" i="5" s="1"/>
  <c r="I114" i="5" s="1"/>
  <c r="E101" i="5"/>
  <c r="D101" i="5"/>
  <c r="B127" i="5" s="1"/>
  <c r="H99" i="5"/>
  <c r="H82" i="5"/>
  <c r="H83" i="5" s="1"/>
  <c r="I83" i="5" s="1"/>
  <c r="E70" i="5"/>
  <c r="D70" i="5"/>
  <c r="H68" i="5"/>
  <c r="H50" i="5"/>
  <c r="H51" i="5" s="1"/>
  <c r="I51" i="5" s="1"/>
  <c r="E38" i="5"/>
  <c r="D38" i="5"/>
  <c r="H36" i="5"/>
  <c r="H110" i="4"/>
  <c r="I110" i="4" s="1"/>
  <c r="E98" i="4"/>
  <c r="D98" i="4"/>
  <c r="H96" i="4"/>
  <c r="H78" i="4"/>
  <c r="H79" i="4" s="1"/>
  <c r="I79" i="4" s="1"/>
  <c r="E66" i="4"/>
  <c r="C93" i="4" s="1"/>
  <c r="D66" i="4"/>
  <c r="H64" i="4"/>
  <c r="H47" i="4"/>
  <c r="H48" i="4" s="1"/>
  <c r="I48" i="4" s="1"/>
  <c r="E35" i="4"/>
  <c r="D35" i="4"/>
  <c r="H33" i="4"/>
  <c r="H16" i="4"/>
  <c r="H17" i="4" s="1"/>
  <c r="I17" i="4" s="1"/>
  <c r="E4" i="4"/>
  <c r="C30" i="4" s="1"/>
  <c r="D4" i="4"/>
  <c r="H2" i="4"/>
  <c r="H206" i="3"/>
  <c r="E194" i="3"/>
  <c r="D194" i="3"/>
  <c r="C221" i="3" s="1"/>
  <c r="H192" i="3"/>
  <c r="H175" i="3"/>
  <c r="E163" i="3"/>
  <c r="C190" i="3" s="1"/>
  <c r="D163" i="3"/>
  <c r="C189" i="3" s="1"/>
  <c r="H161" i="3"/>
  <c r="I144" i="3"/>
  <c r="H144" i="3"/>
  <c r="H145" i="3" s="1"/>
  <c r="I145" i="3" s="1"/>
  <c r="E132" i="3"/>
  <c r="D132" i="3"/>
  <c r="C159" i="3" s="1"/>
  <c r="H130" i="3"/>
  <c r="B126" i="3"/>
  <c r="H113" i="3"/>
  <c r="I113" i="3" s="1"/>
  <c r="H112" i="3"/>
  <c r="I112" i="3" s="1"/>
  <c r="E100" i="3"/>
  <c r="C127" i="3" s="1"/>
  <c r="D100" i="3"/>
  <c r="H98" i="3"/>
  <c r="C94" i="3"/>
  <c r="B94" i="3"/>
  <c r="H81" i="3"/>
  <c r="I81" i="3" s="1"/>
  <c r="I80" i="3"/>
  <c r="H80" i="3"/>
  <c r="E68" i="3"/>
  <c r="D68" i="3"/>
  <c r="C95" i="3" s="1"/>
  <c r="H66" i="3"/>
  <c r="H48" i="3"/>
  <c r="H49" i="3" s="1"/>
  <c r="I49" i="3" s="1"/>
  <c r="E36" i="3"/>
  <c r="C63" i="3" s="1"/>
  <c r="D36" i="3"/>
  <c r="C62" i="3" s="1"/>
  <c r="H34" i="3"/>
  <c r="H16" i="3"/>
  <c r="E4" i="3"/>
  <c r="D4" i="3"/>
  <c r="C31" i="3" s="1"/>
  <c r="H2" i="3"/>
  <c r="H2" i="2"/>
  <c r="D4" i="2"/>
  <c r="C30" i="2" s="1"/>
  <c r="E4" i="2"/>
  <c r="H16" i="2"/>
  <c r="I16" i="2"/>
  <c r="H17" i="2"/>
  <c r="I17" i="2"/>
  <c r="B30" i="2"/>
  <c r="C31" i="2"/>
  <c r="H36" i="2"/>
  <c r="D38" i="2"/>
  <c r="E38" i="2"/>
  <c r="C64" i="2" s="1"/>
  <c r="H50" i="2"/>
  <c r="I50" i="2"/>
  <c r="H51" i="2"/>
  <c r="I51" i="2" s="1"/>
  <c r="B64" i="2"/>
  <c r="H621" i="5" l="1"/>
  <c r="I620" i="5"/>
  <c r="C444" i="5"/>
  <c r="C410" i="5"/>
  <c r="B634" i="5"/>
  <c r="H494" i="5"/>
  <c r="I494" i="5" s="1"/>
  <c r="B316" i="5"/>
  <c r="C31" i="5"/>
  <c r="I237" i="3"/>
  <c r="H238" i="3"/>
  <c r="I466" i="1"/>
  <c r="H467" i="1"/>
  <c r="I206" i="3"/>
  <c r="H207" i="3"/>
  <c r="I207" i="3" s="1"/>
  <c r="H17" i="5"/>
  <c r="I17" i="5" s="1"/>
  <c r="I16" i="5"/>
  <c r="C769" i="1"/>
  <c r="C862" i="1"/>
  <c r="B894" i="1"/>
  <c r="C831" i="1"/>
  <c r="C737" i="1"/>
  <c r="C222" i="5"/>
  <c r="I629" i="1"/>
  <c r="H630" i="1"/>
  <c r="H881" i="1"/>
  <c r="I881" i="1" s="1"/>
  <c r="I880" i="1"/>
  <c r="I692" i="1"/>
  <c r="H693" i="1"/>
  <c r="H176" i="3"/>
  <c r="I176" i="3" s="1"/>
  <c r="I238" i="3"/>
  <c r="I240" i="5"/>
  <c r="I531" i="1"/>
  <c r="H532" i="1"/>
  <c r="I532" i="1" s="1"/>
  <c r="I785" i="1"/>
  <c r="I433" i="1"/>
  <c r="C675" i="1"/>
  <c r="C707" i="1"/>
  <c r="C768" i="1"/>
  <c r="C830" i="1"/>
  <c r="C895" i="1"/>
  <c r="C799" i="1"/>
  <c r="C738" i="1"/>
  <c r="H849" i="1"/>
  <c r="I849" i="1" s="1"/>
  <c r="I302" i="5"/>
  <c r="I303" i="5"/>
  <c r="C894" i="1"/>
  <c r="I499" i="1"/>
  <c r="I498" i="1"/>
  <c r="I621" i="5"/>
  <c r="C634" i="5"/>
  <c r="B862" i="1"/>
  <c r="H817" i="1"/>
  <c r="I817" i="1" s="1"/>
  <c r="B830" i="1"/>
  <c r="C159" i="5"/>
  <c r="C800" i="1"/>
  <c r="I786" i="1"/>
  <c r="B799" i="1"/>
  <c r="C95" i="2"/>
  <c r="C96" i="2"/>
  <c r="I81" i="2"/>
  <c r="B95" i="2"/>
  <c r="I755" i="1"/>
  <c r="B768" i="1"/>
  <c r="H724" i="1"/>
  <c r="I724" i="1" s="1"/>
  <c r="B737" i="1"/>
  <c r="B251" i="3"/>
  <c r="I693" i="1"/>
  <c r="I661" i="1"/>
  <c r="I662" i="1"/>
  <c r="C676" i="1"/>
  <c r="C604" i="5"/>
  <c r="I589" i="5"/>
  <c r="B603" i="5"/>
  <c r="B319" i="1"/>
  <c r="C124" i="4"/>
  <c r="I78" i="4"/>
  <c r="I396" i="5"/>
  <c r="B410" i="5"/>
  <c r="C540" i="5"/>
  <c r="C30" i="5"/>
  <c r="B96" i="5"/>
  <c r="B159" i="5"/>
  <c r="C61" i="4"/>
  <c r="C62" i="4"/>
  <c r="C643" i="1"/>
  <c r="C580" i="1"/>
  <c r="C480" i="1"/>
  <c r="C611" i="1"/>
  <c r="C512" i="1"/>
  <c r="C319" i="1"/>
  <c r="C320" i="1"/>
  <c r="I305" i="1"/>
  <c r="B447" i="1"/>
  <c r="C513" i="1"/>
  <c r="C644" i="1"/>
  <c r="I630" i="1"/>
  <c r="B643" i="1"/>
  <c r="B30" i="5"/>
  <c r="I208" i="5"/>
  <c r="B475" i="5"/>
  <c r="B64" i="5"/>
  <c r="C539" i="5"/>
  <c r="C379" i="5"/>
  <c r="C286" i="5"/>
  <c r="C348" i="5"/>
  <c r="B222" i="5"/>
  <c r="C571" i="5"/>
  <c r="I113" i="5"/>
  <c r="B512" i="1"/>
  <c r="C612" i="1"/>
  <c r="C447" i="1"/>
  <c r="C448" i="1"/>
  <c r="I434" i="1"/>
  <c r="B545" i="1"/>
  <c r="C481" i="1"/>
  <c r="C545" i="1"/>
  <c r="C579" i="1"/>
  <c r="I597" i="1"/>
  <c r="B611" i="1"/>
  <c r="I565" i="1"/>
  <c r="B579" i="1"/>
  <c r="H17" i="3"/>
  <c r="I17" i="3" s="1"/>
  <c r="I271" i="5"/>
  <c r="H334" i="5"/>
  <c r="I334" i="5" s="1"/>
  <c r="C546" i="1"/>
  <c r="I461" i="5"/>
  <c r="B30" i="4"/>
  <c r="I47" i="4"/>
  <c r="B61" i="4"/>
  <c r="C125" i="4"/>
  <c r="B443" i="5"/>
  <c r="C572" i="5"/>
  <c r="I50" i="5"/>
  <c r="C223" i="5"/>
  <c r="C255" i="5"/>
  <c r="I557" i="5"/>
  <c r="C96" i="5"/>
  <c r="C160" i="5"/>
  <c r="B190" i="5"/>
  <c r="B347" i="5"/>
  <c r="B378" i="5"/>
  <c r="I429" i="5"/>
  <c r="I82" i="5"/>
  <c r="C285" i="5"/>
  <c r="C443" i="5"/>
  <c r="C508" i="5"/>
  <c r="I145" i="5"/>
  <c r="I176" i="5"/>
  <c r="C97" i="5"/>
  <c r="C128" i="5"/>
  <c r="B285" i="5"/>
  <c r="I364" i="5"/>
  <c r="I467" i="1"/>
  <c r="B480" i="1"/>
  <c r="C64" i="5"/>
  <c r="C190" i="5"/>
  <c r="C316" i="5"/>
  <c r="C475" i="5"/>
  <c r="I525" i="5"/>
  <c r="C65" i="5"/>
  <c r="C191" i="5"/>
  <c r="C317" i="5"/>
  <c r="C476" i="5"/>
  <c r="B507" i="5"/>
  <c r="B254" i="5"/>
  <c r="B539" i="5"/>
  <c r="C127" i="5"/>
  <c r="C254" i="5"/>
  <c r="C378" i="5"/>
  <c r="B571" i="5"/>
  <c r="B92" i="4"/>
  <c r="H111" i="4"/>
  <c r="I111" i="4" s="1"/>
  <c r="C92" i="4"/>
  <c r="I16" i="4"/>
  <c r="B124" i="4"/>
  <c r="C31" i="4"/>
  <c r="I48" i="3"/>
  <c r="C126" i="3"/>
  <c r="I175" i="3"/>
  <c r="B30" i="3"/>
  <c r="B158" i="3"/>
  <c r="I16" i="3"/>
  <c r="C30" i="3"/>
  <c r="C158" i="3"/>
  <c r="B62" i="3"/>
  <c r="B189" i="3"/>
  <c r="B220" i="3"/>
  <c r="C220" i="3"/>
  <c r="C65" i="2"/>
  <c r="H401" i="1"/>
  <c r="E389" i="1"/>
  <c r="D389" i="1"/>
  <c r="H387" i="1"/>
  <c r="I401" i="1" l="1"/>
  <c r="H402" i="1"/>
  <c r="I402" i="1" s="1"/>
  <c r="C416" i="1"/>
  <c r="C415" i="1"/>
  <c r="B415" i="1"/>
  <c r="H370" i="1"/>
  <c r="H371" i="1" s="1"/>
  <c r="E358" i="1"/>
  <c r="D358" i="1"/>
  <c r="H356" i="1"/>
  <c r="H338" i="1"/>
  <c r="E326" i="1"/>
  <c r="D326" i="1"/>
  <c r="H324" i="1"/>
  <c r="H274" i="1"/>
  <c r="H275" i="1" s="1"/>
  <c r="I275" i="1" s="1"/>
  <c r="E262" i="1"/>
  <c r="D262" i="1"/>
  <c r="H260" i="1"/>
  <c r="H240" i="1"/>
  <c r="I240" i="1" s="1"/>
  <c r="E228" i="1"/>
  <c r="D228" i="1"/>
  <c r="C254" i="1" s="1"/>
  <c r="H226" i="1"/>
  <c r="I338" i="1" l="1"/>
  <c r="H339" i="1"/>
  <c r="C288" i="1"/>
  <c r="B384" i="1"/>
  <c r="C352" i="1"/>
  <c r="C255" i="1"/>
  <c r="C289" i="1"/>
  <c r="C385" i="1"/>
  <c r="C384" i="1"/>
  <c r="I370" i="1"/>
  <c r="I339" i="1"/>
  <c r="I371" i="1"/>
  <c r="C353" i="1"/>
  <c r="B352" i="1"/>
  <c r="I274" i="1"/>
  <c r="B288" i="1"/>
  <c r="H241" i="1"/>
  <c r="I241" i="1" s="1"/>
  <c r="B254" i="1"/>
  <c r="H207" i="1" l="1"/>
  <c r="E195" i="1"/>
  <c r="D195" i="1"/>
  <c r="H193" i="1"/>
  <c r="H175" i="1"/>
  <c r="I175" i="1" s="1"/>
  <c r="E163" i="1"/>
  <c r="D163" i="1"/>
  <c r="H161" i="1"/>
  <c r="H144" i="1"/>
  <c r="H145" i="1" s="1"/>
  <c r="I145" i="1" s="1"/>
  <c r="E132" i="1"/>
  <c r="D132" i="1"/>
  <c r="H130" i="1"/>
  <c r="H111" i="1"/>
  <c r="H112" i="1" s="1"/>
  <c r="I112" i="1" s="1"/>
  <c r="E99" i="1"/>
  <c r="D99" i="1"/>
  <c r="H97" i="1"/>
  <c r="H79" i="1"/>
  <c r="E67" i="1"/>
  <c r="D67" i="1"/>
  <c r="H65" i="1"/>
  <c r="H47" i="1"/>
  <c r="H48" i="1" s="1"/>
  <c r="I48" i="1" s="1"/>
  <c r="E35" i="1"/>
  <c r="D35" i="1"/>
  <c r="H33" i="1"/>
  <c r="H16" i="1"/>
  <c r="H17" i="1" s="1"/>
  <c r="I17" i="1" s="1"/>
  <c r="E4" i="1"/>
  <c r="D4" i="1"/>
  <c r="H2" i="1"/>
  <c r="I79" i="1" l="1"/>
  <c r="H80" i="1"/>
  <c r="H208" i="1"/>
  <c r="I208" i="1" s="1"/>
  <c r="I207" i="1"/>
  <c r="I80" i="1"/>
  <c r="C125" i="1"/>
  <c r="C189" i="1"/>
  <c r="B61" i="1"/>
  <c r="C31" i="1"/>
  <c r="C62" i="1"/>
  <c r="B93" i="1"/>
  <c r="C190" i="1"/>
  <c r="B221" i="1"/>
  <c r="C30" i="1"/>
  <c r="C158" i="1"/>
  <c r="C222" i="1"/>
  <c r="C221" i="1"/>
  <c r="H176" i="1"/>
  <c r="I176" i="1" s="1"/>
  <c r="B189" i="1"/>
  <c r="C159" i="1"/>
  <c r="I144" i="1"/>
  <c r="B158" i="1"/>
  <c r="C126" i="1"/>
  <c r="I111" i="1"/>
  <c r="B125" i="1"/>
  <c r="C94" i="1"/>
  <c r="C93" i="1"/>
  <c r="I47" i="1"/>
  <c r="C61" i="1"/>
  <c r="I16" i="1"/>
  <c r="B30" i="1"/>
</calcChain>
</file>

<file path=xl/sharedStrings.xml><?xml version="1.0" encoding="utf-8"?>
<sst xmlns="http://schemas.openxmlformats.org/spreadsheetml/2006/main" count="1843" uniqueCount="229">
  <si>
    <t>DIAS FERIADO LEGAL</t>
  </si>
  <si>
    <t>POSTERGADOS</t>
  </si>
  <si>
    <t>SOLICITADOS</t>
  </si>
  <si>
    <t>DIAS</t>
  </si>
  <si>
    <t>AM/PM</t>
  </si>
  <si>
    <t>FECHA INICIO</t>
  </si>
  <si>
    <t>FECHA TERMINO</t>
  </si>
  <si>
    <t>FECHA DECRETO</t>
  </si>
  <si>
    <t>OBSERVACION</t>
  </si>
  <si>
    <t>AM</t>
  </si>
  <si>
    <t>PM</t>
  </si>
  <si>
    <t>DIAS DISPONIBLES</t>
  </si>
  <si>
    <t>CATALAN CORTES JENIFFER SIBIL</t>
  </si>
  <si>
    <t>GONZALEZ MONTECINOS SANDRA</t>
  </si>
  <si>
    <t>VIDAL DIAZ MONICA PAULINA</t>
  </si>
  <si>
    <t>MARTINEZ GORIGOITIA NICOLE PAZ</t>
  </si>
  <si>
    <t>PACHECO AGUILAR GISSELA E.</t>
  </si>
  <si>
    <t>SALAZAR PONCE JESSICA DEL CARMEN</t>
  </si>
  <si>
    <t>CHAVEZ PIZARRO PATRICIA ELIANA</t>
  </si>
  <si>
    <t>FARIAS ALCANTAR FRANCISCA ESPERANZA</t>
  </si>
  <si>
    <t>MIGRANTES</t>
  </si>
  <si>
    <t>FACILITADORA</t>
  </si>
  <si>
    <t>ENERO</t>
  </si>
  <si>
    <t>33 HRS.</t>
  </si>
  <si>
    <t>FIGUEROA ESPINOZA PAMELA F.</t>
  </si>
  <si>
    <t>CHILE CRECE CONTIGO</t>
  </si>
  <si>
    <t>ENFERMERA</t>
  </si>
  <si>
    <t>44 HRS.</t>
  </si>
  <si>
    <t>FAURE HUECHUHUAL CAMILA FERNANDA</t>
  </si>
  <si>
    <t>CUIDADOS PALIATIVOS</t>
  </si>
  <si>
    <t>TENS</t>
  </si>
  <si>
    <t>IBACACHE PASTEN MARJORIE ANDREA</t>
  </si>
  <si>
    <t>OCTUBRE</t>
  </si>
  <si>
    <t>JIMENEZ RAVANALES WLADIMIR ANDRES</t>
  </si>
  <si>
    <t>ENFERMERO</t>
  </si>
  <si>
    <t xml:space="preserve">MALDONADO VARGAS NICOLAS ANDRES </t>
  </si>
  <si>
    <t>KINESIOLOGO</t>
  </si>
  <si>
    <t>SEPTIEMBRE</t>
  </si>
  <si>
    <t>PERALTA SALGADO ETYARE FERNANDA</t>
  </si>
  <si>
    <t>MELLADO TRONCOSO CAMILA CONSTANZA</t>
  </si>
  <si>
    <t>IMÁGENES DIAGNOSTICAS</t>
  </si>
  <si>
    <t>ABRIL</t>
  </si>
  <si>
    <t>PEREZ POLANCO PEDRO TOMAS</t>
  </si>
  <si>
    <t>MAS ADULTOS MAYORES</t>
  </si>
  <si>
    <t>TERAPEUTA OCUPACIONAL</t>
  </si>
  <si>
    <t>JULIO</t>
  </si>
  <si>
    <t>ROMERO VALENCIA ORNELLA FRANCISCA</t>
  </si>
  <si>
    <t>PLAN BASICO SENDA</t>
  </si>
  <si>
    <t>PSICOLOGA</t>
  </si>
  <si>
    <t>DICIEMBRE</t>
  </si>
  <si>
    <t>22 HRS.</t>
  </si>
  <si>
    <t>CANIULLAN NAVARRO SELAMITT NAINA</t>
  </si>
  <si>
    <t>SALUD MENTAL</t>
  </si>
  <si>
    <t>ARENAS BRAYSON BARBARA VENECIA</t>
  </si>
  <si>
    <t>VIDA SANA</t>
  </si>
  <si>
    <t>NUTRICIONISTA</t>
  </si>
  <si>
    <t>LORCA ESPINOZA CRISTIAN FERNANDO</t>
  </si>
  <si>
    <t>MONTALVA SAN MARTIN ANTONIA ISIDORA</t>
  </si>
  <si>
    <t>PROFESOR EDUCACION FISICA</t>
  </si>
  <si>
    <t>RODRIGUEZ VERGARA JENNIFFER FABIOLA</t>
  </si>
  <si>
    <t>PROFESORA EDUCACION FISICA</t>
  </si>
  <si>
    <t>DIAZ ISAMIT JENNIFER ANDREA</t>
  </si>
  <si>
    <t>FONOAUDIOLOGA</t>
  </si>
  <si>
    <t>ATENCION INTEGRAL</t>
  </si>
  <si>
    <t>MONTES MORALES MICHELLE A.</t>
  </si>
  <si>
    <t>OLIVARES SANCHEZ DANIELA</t>
  </si>
  <si>
    <t>BUSTOS ALVAREZ TERESA</t>
  </si>
  <si>
    <t>SALUD EN TU BARRIO</t>
  </si>
  <si>
    <t>ADMINISTRATIVA</t>
  </si>
  <si>
    <t>CAMPOS CAMPOS URZULA FRANCISCA</t>
  </si>
  <si>
    <t>ODONTOLOGA</t>
  </si>
  <si>
    <t>AUXILIAR DE SERVICIOS</t>
  </si>
  <si>
    <t xml:space="preserve">ADMINISTRATIVA </t>
  </si>
  <si>
    <t>AGOSTO</t>
  </si>
  <si>
    <t>GUEVARA SOTO ROMINA PAOLA</t>
  </si>
  <si>
    <t>FEBRERO</t>
  </si>
  <si>
    <t xml:space="preserve">MUÑOZ JIMENEZ FRANCISCA BELEN </t>
  </si>
  <si>
    <t>MUÑOZ ALVAREZ THAIS</t>
  </si>
  <si>
    <t>NOVIEMBRE</t>
  </si>
  <si>
    <t>AUXILIAR DE ASEO</t>
  </si>
  <si>
    <t>MAYO</t>
  </si>
  <si>
    <t>SANCHEZ SAAVEDRA CLAUDIA ANDREA</t>
  </si>
  <si>
    <t>ZUÑIGA ARAYA YOSELINNE E.</t>
  </si>
  <si>
    <t>TONS</t>
  </si>
  <si>
    <t>NO REGISTRA</t>
  </si>
  <si>
    <t>MEZILUS GABRIELA</t>
  </si>
  <si>
    <t>EDUARDO FREI M.</t>
  </si>
  <si>
    <t>SANTA ANSELMA</t>
  </si>
  <si>
    <t>DEPARTAMENTO DE SALUD</t>
  </si>
  <si>
    <t>NUÑEZ OSSE TIARA BELEN</t>
  </si>
  <si>
    <t>1126-19/03/2025</t>
  </si>
  <si>
    <t>1127-19/03/2025</t>
  </si>
  <si>
    <t>1128-19/03/2025</t>
  </si>
  <si>
    <t>1285-31/03/2025</t>
  </si>
  <si>
    <t>OCAMPO MOYA GINFIED ANDREA</t>
  </si>
  <si>
    <t>1274-31/03/2025</t>
  </si>
  <si>
    <t>BAEZA GONZALEZ YESENIA ESTRELLA</t>
  </si>
  <si>
    <t>PROGRAMA SALUD REPRODUCTIVA</t>
  </si>
  <si>
    <t>ASPEE MATHEWS LAURA CRISTINA</t>
  </si>
  <si>
    <t>MATRONA</t>
  </si>
  <si>
    <t>SILVA LARA KARLA VALENTINA</t>
  </si>
  <si>
    <t>EDUARDO FREI</t>
  </si>
  <si>
    <t>PROGRAMA SALUD RESPIRATORIA</t>
  </si>
  <si>
    <t>VELASQUEZ NAVARRO DANIELA FERNANDA</t>
  </si>
  <si>
    <t>MERY NECULQUEO LIZA PAZ</t>
  </si>
  <si>
    <t>1557-29/04/2025</t>
  </si>
  <si>
    <t>1558-29/04/2025</t>
  </si>
  <si>
    <t>1559-29/04/2025</t>
  </si>
  <si>
    <t>1560-29/04/2025</t>
  </si>
  <si>
    <t>1561-29/04/2025</t>
  </si>
  <si>
    <t>1562-29/04/2025</t>
  </si>
  <si>
    <t>NO REGISTRADO</t>
  </si>
  <si>
    <t>VALENCIA TORRES ALYNNE CAMILA</t>
  </si>
  <si>
    <t>PROYECTO METAS VACUNATORIO</t>
  </si>
  <si>
    <t>GONZALEZ HAMASAKI JASMIN PATRICIA</t>
  </si>
  <si>
    <t>TRONCOSO TRONCOSO CINDY SCARLETT</t>
  </si>
  <si>
    <t>PROGRAMA PRAPS SALUD RESPIRATORIA</t>
  </si>
  <si>
    <t>GUTIERREZ UGALDE MELANIE VERONICA</t>
  </si>
  <si>
    <t>PASTEN FARIAS ANDREA</t>
  </si>
  <si>
    <t>BERTELLI RICARDI CINZIA</t>
  </si>
  <si>
    <t>PROGRAMA UNIVERSALIZACION EN APS</t>
  </si>
  <si>
    <t>SEPULVEDA SALGADO CAMILA ANDREA</t>
  </si>
  <si>
    <t>MEDINA LEPE KATHERINE ANGELICA</t>
  </si>
  <si>
    <t>OLIVERO MARTINEZ KARINA ANDREA</t>
  </si>
  <si>
    <t>PALMA MILLA ROSA AMALIA</t>
  </si>
  <si>
    <t>AUXILIAR SERVICIOS</t>
  </si>
  <si>
    <t>SALGADO DOMINGUEZ JESSICA LORENA</t>
  </si>
  <si>
    <t>RAMIREZ GUTIERREZ CAMILA JAVIERA</t>
  </si>
  <si>
    <t>DROGUETT SANTIBAÑEZ EVELYN PAULINA</t>
  </si>
  <si>
    <t>ESTRADA GUTIERREZ EVELYN FRANCHESCA</t>
  </si>
  <si>
    <t>HERNANDEZ BUGUEÑO JOSEFA PAZ</t>
  </si>
  <si>
    <t>02/06/20525</t>
  </si>
  <si>
    <t>DE LA FUENTE FLORES HOREALIS BELEN</t>
  </si>
  <si>
    <t>PARRA MORALES CATALINA BELEN</t>
  </si>
  <si>
    <t>PALMA ZAPATA CAMILA GENESIS IGNACIA</t>
  </si>
  <si>
    <t>IBARRA MONCADA VALERIA</t>
  </si>
  <si>
    <t>ZAMORA TELLEZ NATHALIE PATRICIA</t>
  </si>
  <si>
    <t>VILLEGAS MELLI MARJORIE NICOLE</t>
  </si>
  <si>
    <t>LEIVA GUAJARDO FRANCESCA</t>
  </si>
  <si>
    <t>PROGRAMA RESOLUTIVIDAD</t>
  </si>
  <si>
    <t>DIRECCION DE SALUD</t>
  </si>
  <si>
    <t>VALDES FUENTES CATALINA ANTONIETA ISIDORA</t>
  </si>
  <si>
    <t>MUÑOZ CHAVEZ NORMA CLARA</t>
  </si>
  <si>
    <t>2310-31/07/2025</t>
  </si>
  <si>
    <t>2581-01/09/2025</t>
  </si>
  <si>
    <t>2580-01/09/2025</t>
  </si>
  <si>
    <t>QUEZADA POZO TAIS DANIELA</t>
  </si>
  <si>
    <t xml:space="preserve"> </t>
  </si>
  <si>
    <t>ROMERO ROBLES SCARLETH</t>
  </si>
  <si>
    <t>UNIVERSALIZACION</t>
  </si>
  <si>
    <t xml:space="preserve">BARRERA ASTROZA CONSTANZA </t>
  </si>
  <si>
    <t>ACOSTA AYANEDEL PAULINA</t>
  </si>
  <si>
    <t>GUERRERO CORTEZ MARIA JOSE</t>
  </si>
  <si>
    <t>OETIKER-LUCHSINGER CORNEJO</t>
  </si>
  <si>
    <t>PROGRAMA DIR</t>
  </si>
  <si>
    <t>2642-11/09/2025</t>
  </si>
  <si>
    <t>ARANCIBIA OPAZO KATHERINE FERNANDA</t>
  </si>
  <si>
    <t>MEDINA TORRES CONSTANZA</t>
  </si>
  <si>
    <t>ESCOBAR ZAMORANO DIEGO ENRIQUE</t>
  </si>
  <si>
    <t>ADMINISTRATIVO</t>
  </si>
  <si>
    <t>SILVA ORTIZ CATALINA</t>
  </si>
  <si>
    <t>UAPO</t>
  </si>
  <si>
    <t>PEREZ GUTIERREZ JAVIERA</t>
  </si>
  <si>
    <t>BAEZA SOTOMAYOR KATHERINE</t>
  </si>
  <si>
    <t>PRAPS AIDIA</t>
  </si>
  <si>
    <t>2776-26/09/2025</t>
  </si>
  <si>
    <t>2775-26/09/2025</t>
  </si>
  <si>
    <t>2774-26/09/2025</t>
  </si>
  <si>
    <t>2773-26/09/2025</t>
  </si>
  <si>
    <t>2772-26/09/2025</t>
  </si>
  <si>
    <t>2768-26/09/2025</t>
  </si>
  <si>
    <t>2770-26/09/2025</t>
  </si>
  <si>
    <t>2769-26/09/2025</t>
  </si>
  <si>
    <t>2781-29/09/2025</t>
  </si>
  <si>
    <t>2771-26/09/2025</t>
  </si>
  <si>
    <t>VALDES FUENTES MARIA PAULINA</t>
  </si>
  <si>
    <t>2779-29/09/2025</t>
  </si>
  <si>
    <t>1168-21/03/2025</t>
  </si>
  <si>
    <t>1117-18/03/2025</t>
  </si>
  <si>
    <t>1167-21/03/2025</t>
  </si>
  <si>
    <t>1682-13/05/2025</t>
  </si>
  <si>
    <t>1681-19/05/2025</t>
  </si>
  <si>
    <t>1529-25/04/2025</t>
  </si>
  <si>
    <t>1678-19/05/2025</t>
  </si>
  <si>
    <t>1680-19/05/2025</t>
  </si>
  <si>
    <t>1679-19/05/2025</t>
  </si>
  <si>
    <t>2216-24/07/2025</t>
  </si>
  <si>
    <t>2215-24/07/2025</t>
  </si>
  <si>
    <t>2213-24/07/2025</t>
  </si>
  <si>
    <t>2212-24/07/2025</t>
  </si>
  <si>
    <t>2214-24/07/2025</t>
  </si>
  <si>
    <t>2269-28/07/2025</t>
  </si>
  <si>
    <t>2303-31/07/2025</t>
  </si>
  <si>
    <t>2302-31/07/2025</t>
  </si>
  <si>
    <t>2311-31/07/2025</t>
  </si>
  <si>
    <t>2300-31/07/2025</t>
  </si>
  <si>
    <t>2304-31/07/2025</t>
  </si>
  <si>
    <t>2301-31/07/2025</t>
  </si>
  <si>
    <t>2360-05/08/2025</t>
  </si>
  <si>
    <t>2358-05/08/2025</t>
  </si>
  <si>
    <t>2359-05/08/2025</t>
  </si>
  <si>
    <t>2638-10/09/2025</t>
  </si>
  <si>
    <t>CID ROJAS SILVANA POLETT</t>
  </si>
  <si>
    <t>AMARO MARTINEZ MAIRA ESCARLET</t>
  </si>
  <si>
    <t>2780-29/09/2025</t>
  </si>
  <si>
    <t>2788-30/09/2025</t>
  </si>
  <si>
    <t>HUERTA VELASQUEZ FRANCISCA BELEN M.</t>
  </si>
  <si>
    <t>CESFAM EDUARDO FREI</t>
  </si>
  <si>
    <t>CESFAM SANTA ANSELMA</t>
  </si>
  <si>
    <t>MANQUELIPE MARILEF MAURICIO RAMON</t>
  </si>
  <si>
    <t>2033-07/07/2025</t>
  </si>
  <si>
    <t>2340-04/08/2025</t>
  </si>
  <si>
    <t>2339-04/08/2025</t>
  </si>
  <si>
    <t>2901-20/10/2025</t>
  </si>
  <si>
    <t>LEPE LEPE YENNY  ALEJANDRA</t>
  </si>
  <si>
    <t>FUENZALIDA MARTINEZ SERGIO ABELARDO</t>
  </si>
  <si>
    <t>AUX. SERVICIOS</t>
  </si>
  <si>
    <t>MENDEZ MARIMAN JAVIERA IGNACIA</t>
  </si>
  <si>
    <t>CESFAM EDUARDO FREI M.</t>
  </si>
  <si>
    <t>3176-21/11/2025</t>
  </si>
  <si>
    <t>3177-21/11/2025</t>
  </si>
  <si>
    <t>3180-21/11/2025</t>
  </si>
  <si>
    <t>CARRASCO AYALA ALANIS BELEN</t>
  </si>
  <si>
    <t>3178-21/11/2025</t>
  </si>
  <si>
    <t>3179-21/11/2025</t>
  </si>
  <si>
    <t>3232-28/11/2025</t>
  </si>
  <si>
    <t>3241-28/11/2025</t>
  </si>
  <si>
    <t>3233-28/11/2025</t>
  </si>
  <si>
    <t>3234-28/11/2025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</si>
</sst>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\ ?/2"/>
  </numFmts>
  <fonts count="10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Arial Black"/>
      <family val="2"/>
    </font>
    <font>
      <sz val="12"/>
      <color rgb="FFFF0000"/>
      <name val="Arial Black"/>
      <family val="2"/>
    </font>
    <font>
      <sz val="14"/>
      <color theme="1"/>
      <name val="Arial Black"/>
      <family val="2"/>
    </font>
    <font>
      <b/>
      <sz val="11"/>
      <color rgb="FFFF0000"/>
      <name val="Arial Black"/>
      <family val="2"/>
    </font>
    <font>
      <b/>
      <sz val="12"/>
      <color rgb="FFFF0000"/>
      <name val="Arial Black"/>
      <family val="2"/>
    </font>
    <font>
      <sz val="14"/>
      <color rgb="FFFF0000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9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/>
    <xf numFmtId="164" fontId="4" fillId="3" borderId="2" xfId="0" applyNumberFormat="1" applyFont="1" applyFill="1" applyBorder="1"/>
    <xf numFmtId="164" fontId="2" fillId="7" borderId="3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0" fillId="8" borderId="1" xfId="0" applyFill="1" applyBorder="1"/>
    <xf numFmtId="0" fontId="2" fillId="8" borderId="7" xfId="0" applyFont="1" applyFill="1" applyBorder="1"/>
    <xf numFmtId="0" fontId="0" fillId="8" borderId="7" xfId="0" applyFill="1" applyBorder="1"/>
    <xf numFmtId="0" fontId="6" fillId="0" borderId="0" xfId="0" applyFont="1"/>
    <xf numFmtId="164" fontId="7" fillId="3" borderId="2" xfId="0" applyNumberFormat="1" applyFont="1" applyFill="1" applyBorder="1"/>
    <xf numFmtId="0" fontId="5" fillId="0" borderId="0" xfId="0" applyFont="1"/>
    <xf numFmtId="14" fontId="5" fillId="0" borderId="0" xfId="0" applyNumberFormat="1" applyFont="1"/>
    <xf numFmtId="14" fontId="2" fillId="8" borderId="1" xfId="0" applyNumberFormat="1" applyFont="1" applyFill="1" applyBorder="1"/>
    <xf numFmtId="14" fontId="8" fillId="7" borderId="3" xfId="0" applyNumberFormat="1" applyFont="1" applyFill="1" applyBorder="1"/>
    <xf numFmtId="0" fontId="8" fillId="7" borderId="3" xfId="0" applyFont="1" applyFill="1" applyBorder="1"/>
    <xf numFmtId="0" fontId="8" fillId="7" borderId="1" xfId="0" applyFont="1" applyFill="1" applyBorder="1"/>
    <xf numFmtId="0" fontId="8" fillId="7" borderId="7" xfId="0" applyFont="1" applyFill="1" applyBorder="1"/>
    <xf numFmtId="14" fontId="8" fillId="7" borderId="1" xfId="0" applyNumberFormat="1" applyFont="1" applyFill="1" applyBorder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8" fillId="2" borderId="1" xfId="0" applyFont="1" applyFill="1" applyBorder="1"/>
    <xf numFmtId="0" fontId="0" fillId="9" borderId="0" xfId="0" applyFill="1"/>
    <xf numFmtId="42" fontId="0" fillId="10" borderId="0" xfId="1" applyFont="1" applyFill="1"/>
    <xf numFmtId="0" fontId="0" fillId="10" borderId="0" xfId="0" applyFill="1"/>
    <xf numFmtId="1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8" fillId="2" borderId="1" xfId="0" applyNumberFormat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AFAF-B2D8-4461-AB8B-56ABCA45E8CF}">
  <sheetPr>
    <tabColor theme="9" tint="0.39997558519241921"/>
    <pageSetUpPr fitToPage="1"/>
  </sheetPr>
  <dimension ref="A1:X1368"/>
  <sheetViews>
    <sheetView tabSelected="1" zoomScale="70" zoomScaleNormal="70" workbookViewId="0"/>
  </sheetViews>
  <sheetFormatPr baseColWidth="10" defaultRowHeight="14.4" x14ac:dyDescent="0.3"/>
  <cols>
    <col min="1" max="1" width="5.88671875" customWidth="1"/>
    <col min="2" max="2" width="24.5546875" bestFit="1" customWidth="1"/>
    <col min="3" max="3" width="17.88671875" bestFit="1" customWidth="1"/>
    <col min="4" max="4" width="21.77734375" bestFit="1" customWidth="1"/>
    <col min="5" max="5" width="16" bestFit="1" customWidth="1"/>
    <col min="6" max="6" width="20.5546875" bestFit="1" customWidth="1"/>
    <col min="8" max="8" width="10.21875" bestFit="1" customWidth="1"/>
    <col min="9" max="9" width="17.88671875" bestFit="1" customWidth="1"/>
    <col min="10" max="10" width="16.21875" bestFit="1" customWidth="1"/>
    <col min="11" max="11" width="19.88671875" bestFit="1" customWidth="1"/>
    <col min="12" max="12" width="20.5546875" bestFit="1" customWidth="1"/>
    <col min="13" max="13" width="17.6640625" bestFit="1" customWidth="1"/>
    <col min="23" max="23" width="15" customWidth="1"/>
    <col min="24" max="24" width="16.33203125" bestFit="1" customWidth="1"/>
  </cols>
  <sheetData>
    <row r="1" spans="1:24" x14ac:dyDescent="0.3">
      <c r="A1" s="36"/>
    </row>
    <row r="2" spans="1:24" ht="19.2" thickBot="1" x14ac:dyDescent="0.5">
      <c r="B2" s="22" t="s">
        <v>39</v>
      </c>
      <c r="H2" s="22" t="str">
        <f>+B2</f>
        <v>MELLADO TRONCOSO CAMILA CONSTANZA</v>
      </c>
      <c r="X2" t="s">
        <v>9</v>
      </c>
    </row>
    <row r="3" spans="1:24" ht="18.600000000000001" thickBot="1" x14ac:dyDescent="0.4">
      <c r="B3" s="5" t="s">
        <v>0</v>
      </c>
      <c r="C3" s="5" t="s">
        <v>1</v>
      </c>
      <c r="D3" s="5" t="s">
        <v>11</v>
      </c>
      <c r="E3" s="6" t="s">
        <v>2</v>
      </c>
      <c r="F3" s="6" t="s">
        <v>7</v>
      </c>
      <c r="H3" s="2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4" t="s">
        <v>8</v>
      </c>
      <c r="X3" t="s">
        <v>10</v>
      </c>
    </row>
    <row r="4" spans="1:24" ht="17.399999999999999" x14ac:dyDescent="0.45">
      <c r="B4" s="8">
        <v>8</v>
      </c>
      <c r="C4" s="9">
        <v>0</v>
      </c>
      <c r="D4" s="10">
        <f>+B4+C4</f>
        <v>8</v>
      </c>
      <c r="E4" s="10">
        <f>SUM(B5:B29)</f>
        <v>7</v>
      </c>
      <c r="F4" s="11"/>
      <c r="H4" s="13">
        <v>0.5</v>
      </c>
      <c r="I4" s="14" t="s">
        <v>10</v>
      </c>
      <c r="J4" s="27">
        <v>45763</v>
      </c>
      <c r="K4" s="27">
        <v>45763</v>
      </c>
      <c r="L4" s="35" t="s">
        <v>181</v>
      </c>
      <c r="M4" s="28"/>
      <c r="X4" t="s">
        <v>111</v>
      </c>
    </row>
    <row r="5" spans="1:24" ht="17.399999999999999" x14ac:dyDescent="0.45">
      <c r="B5" s="17">
        <v>5</v>
      </c>
      <c r="C5" s="18">
        <v>0</v>
      </c>
      <c r="D5" s="26">
        <v>45729</v>
      </c>
      <c r="E5" s="26">
        <v>45735</v>
      </c>
      <c r="F5" s="34" t="s">
        <v>107</v>
      </c>
      <c r="H5" s="15"/>
      <c r="I5" s="14"/>
      <c r="J5" s="31"/>
      <c r="K5" s="31"/>
      <c r="L5" s="29"/>
      <c r="M5" s="29"/>
    </row>
    <row r="6" spans="1:24" ht="17.399999999999999" x14ac:dyDescent="0.45">
      <c r="B6" s="17">
        <v>2</v>
      </c>
      <c r="C6" s="18">
        <v>0</v>
      </c>
      <c r="D6" s="26">
        <v>45736</v>
      </c>
      <c r="E6" s="26">
        <v>45737</v>
      </c>
      <c r="F6" s="34" t="s">
        <v>107</v>
      </c>
      <c r="H6" s="15"/>
      <c r="I6" s="14"/>
      <c r="J6" s="31"/>
      <c r="K6" s="31"/>
      <c r="L6" s="29"/>
      <c r="M6" s="29"/>
    </row>
    <row r="7" spans="1:24" ht="17.399999999999999" x14ac:dyDescent="0.45">
      <c r="B7" s="17"/>
      <c r="C7" s="18">
        <v>0</v>
      </c>
      <c r="D7" s="26"/>
      <c r="E7" s="26"/>
      <c r="F7" s="18"/>
      <c r="H7" s="15"/>
      <c r="I7" s="14"/>
      <c r="J7" s="31"/>
      <c r="K7" s="31"/>
      <c r="L7" s="29"/>
      <c r="M7" s="29"/>
    </row>
    <row r="8" spans="1:24" ht="17.399999999999999" x14ac:dyDescent="0.45">
      <c r="B8" s="17"/>
      <c r="C8" s="18">
        <v>0</v>
      </c>
      <c r="D8" s="26"/>
      <c r="E8" s="26"/>
      <c r="F8" s="18"/>
      <c r="H8" s="15"/>
      <c r="I8" s="14"/>
      <c r="J8" s="31"/>
      <c r="K8" s="31"/>
      <c r="L8" s="29"/>
      <c r="M8" s="29"/>
    </row>
    <row r="9" spans="1:24" ht="17.399999999999999" x14ac:dyDescent="0.45">
      <c r="B9" s="17"/>
      <c r="C9" s="18">
        <v>0</v>
      </c>
      <c r="D9" s="26"/>
      <c r="E9" s="26"/>
      <c r="F9" s="18"/>
      <c r="H9" s="15"/>
      <c r="I9" s="14"/>
      <c r="J9" s="29"/>
      <c r="K9" s="29"/>
      <c r="L9" s="29"/>
      <c r="M9" s="29"/>
    </row>
    <row r="10" spans="1:24" ht="17.399999999999999" x14ac:dyDescent="0.45">
      <c r="B10" s="17"/>
      <c r="C10" s="18">
        <v>0</v>
      </c>
      <c r="D10" s="26"/>
      <c r="E10" s="26"/>
      <c r="F10" s="18"/>
      <c r="H10" s="15"/>
      <c r="I10" s="14"/>
      <c r="J10" s="29"/>
      <c r="K10" s="29"/>
      <c r="L10" s="29"/>
      <c r="M10" s="29"/>
    </row>
    <row r="11" spans="1:24" ht="17.399999999999999" x14ac:dyDescent="0.45">
      <c r="B11" s="17"/>
      <c r="C11" s="18">
        <v>0</v>
      </c>
      <c r="D11" s="26"/>
      <c r="E11" s="26"/>
      <c r="F11" s="18"/>
      <c r="H11" s="15"/>
      <c r="I11" s="14"/>
      <c r="J11" s="29"/>
      <c r="K11" s="29"/>
      <c r="L11" s="29"/>
      <c r="M11" s="29"/>
    </row>
    <row r="12" spans="1:24" ht="17.399999999999999" x14ac:dyDescent="0.45">
      <c r="B12" s="17"/>
      <c r="C12" s="18">
        <v>0</v>
      </c>
      <c r="D12" s="26"/>
      <c r="E12" s="26"/>
      <c r="F12" s="18"/>
      <c r="H12" s="15"/>
      <c r="I12" s="14"/>
      <c r="J12" s="29"/>
      <c r="K12" s="29"/>
      <c r="L12" s="29"/>
      <c r="M12" s="29"/>
    </row>
    <row r="13" spans="1:24" ht="17.399999999999999" x14ac:dyDescent="0.45">
      <c r="B13" s="17"/>
      <c r="C13" s="18">
        <v>0</v>
      </c>
      <c r="D13" s="26"/>
      <c r="E13" s="26"/>
      <c r="F13" s="18"/>
      <c r="H13" s="15"/>
      <c r="I13" s="14"/>
      <c r="J13" s="29"/>
      <c r="K13" s="29"/>
      <c r="L13" s="29"/>
      <c r="M13" s="29"/>
    </row>
    <row r="14" spans="1:24" ht="17.399999999999999" x14ac:dyDescent="0.45">
      <c r="B14" s="17"/>
      <c r="C14" s="18">
        <v>0</v>
      </c>
      <c r="D14" s="18"/>
      <c r="E14" s="18"/>
      <c r="F14" s="18"/>
      <c r="H14" s="15"/>
      <c r="I14" s="14"/>
      <c r="J14" s="29"/>
      <c r="K14" s="29"/>
      <c r="L14" s="29"/>
      <c r="M14" s="29"/>
    </row>
    <row r="15" spans="1:24" ht="18" thickBot="1" x14ac:dyDescent="0.5">
      <c r="B15" s="17"/>
      <c r="C15" s="18">
        <v>0</v>
      </c>
      <c r="D15" s="18"/>
      <c r="E15" s="18"/>
      <c r="F15" s="18"/>
      <c r="H15" s="16"/>
      <c r="I15" s="14"/>
      <c r="J15" s="30"/>
      <c r="K15" s="30"/>
      <c r="L15" s="30"/>
      <c r="M15" s="30"/>
    </row>
    <row r="16" spans="1:24" ht="21.6" thickBot="1" x14ac:dyDescent="0.55000000000000004">
      <c r="B16" s="17"/>
      <c r="C16" s="18">
        <v>0</v>
      </c>
      <c r="D16" s="19"/>
      <c r="E16" s="19"/>
      <c r="F16" s="19"/>
      <c r="H16" s="12">
        <f>SUM(H4:H15)</f>
        <v>0.5</v>
      </c>
      <c r="I16" s="43" t="str">
        <f>IF(H16=6,"YA NO PUEDE SOLICITAR DIAS ADMINISTRATIVOS","PUEDE SOLICITAR DIAS ADMINISTRATIVOS")</f>
        <v>PUEDE SOLICITAR DIAS ADMINISTRATIVOS</v>
      </c>
      <c r="J16" s="44"/>
      <c r="K16" s="44"/>
      <c r="L16" s="44"/>
      <c r="M16" s="45"/>
    </row>
    <row r="17" spans="2:13" ht="21.6" thickBot="1" x14ac:dyDescent="0.55000000000000004">
      <c r="B17" s="17"/>
      <c r="C17" s="18">
        <v>0</v>
      </c>
      <c r="D17" s="19"/>
      <c r="E17" s="19"/>
      <c r="F17" s="19"/>
      <c r="H17" s="23">
        <f>6-H16</f>
        <v>5.5</v>
      </c>
      <c r="I17" s="43" t="str">
        <f>IF(H17=0,"YA NO CUENTA CON ADMINISTRATIVOS","OK")</f>
        <v>OK</v>
      </c>
      <c r="J17" s="44"/>
      <c r="K17" s="44"/>
      <c r="L17" s="44"/>
      <c r="M17" s="45"/>
    </row>
    <row r="18" spans="2:13" ht="17.399999999999999" x14ac:dyDescent="0.45">
      <c r="B18" s="17"/>
      <c r="C18" s="18">
        <v>0</v>
      </c>
      <c r="D18" s="19"/>
      <c r="E18" s="19"/>
      <c r="F18" s="19"/>
      <c r="H18" s="1"/>
    </row>
    <row r="19" spans="2:13" ht="17.399999999999999" x14ac:dyDescent="0.45">
      <c r="B19" s="17"/>
      <c r="C19" s="18">
        <v>0</v>
      </c>
      <c r="D19" s="19"/>
      <c r="E19" s="19"/>
      <c r="F19" s="19"/>
    </row>
    <row r="20" spans="2:13" ht="17.399999999999999" x14ac:dyDescent="0.45">
      <c r="B20" s="17"/>
      <c r="C20" s="18">
        <v>0</v>
      </c>
      <c r="D20" s="19"/>
      <c r="E20" s="19"/>
      <c r="F20" s="19"/>
      <c r="H20" s="24" t="s">
        <v>40</v>
      </c>
      <c r="I20" s="24"/>
      <c r="J20" s="24"/>
      <c r="K20" s="25"/>
      <c r="L20" s="25"/>
    </row>
    <row r="21" spans="2:13" ht="17.399999999999999" x14ac:dyDescent="0.45">
      <c r="B21" s="17"/>
      <c r="C21" s="18">
        <v>0</v>
      </c>
      <c r="D21" s="19"/>
      <c r="E21" s="19"/>
      <c r="F21" s="19"/>
      <c r="H21" s="24" t="s">
        <v>30</v>
      </c>
      <c r="K21" s="25">
        <v>45383</v>
      </c>
      <c r="L21" s="32" t="s">
        <v>41</v>
      </c>
      <c r="M21" s="33" t="s">
        <v>27</v>
      </c>
    </row>
    <row r="22" spans="2:13" ht="17.399999999999999" x14ac:dyDescent="0.45">
      <c r="B22" s="17"/>
      <c r="C22" s="18">
        <v>0</v>
      </c>
      <c r="D22" s="19"/>
      <c r="E22" s="19"/>
      <c r="F22" s="19"/>
      <c r="H22" s="24" t="s">
        <v>88</v>
      </c>
      <c r="K22" s="25">
        <v>45658</v>
      </c>
      <c r="L22" s="25">
        <v>45838</v>
      </c>
    </row>
    <row r="23" spans="2:13" ht="17.399999999999999" x14ac:dyDescent="0.45">
      <c r="B23" s="17"/>
      <c r="C23" s="18">
        <v>0</v>
      </c>
      <c r="D23" s="19"/>
      <c r="E23" s="19"/>
      <c r="F23" s="19"/>
    </row>
    <row r="24" spans="2:13" ht="17.399999999999999" x14ac:dyDescent="0.45">
      <c r="B24" s="17"/>
      <c r="C24" s="18">
        <v>0</v>
      </c>
      <c r="D24" s="19"/>
      <c r="E24" s="19"/>
      <c r="F24" s="19"/>
    </row>
    <row r="25" spans="2:13" ht="17.399999999999999" x14ac:dyDescent="0.45">
      <c r="B25" s="17"/>
      <c r="C25" s="18">
        <v>0</v>
      </c>
      <c r="D25" s="19"/>
      <c r="E25" s="19"/>
      <c r="F25" s="19"/>
    </row>
    <row r="26" spans="2:13" ht="17.399999999999999" x14ac:dyDescent="0.45">
      <c r="B26" s="17"/>
      <c r="C26" s="18">
        <v>0</v>
      </c>
      <c r="D26" s="19"/>
      <c r="E26" s="19"/>
      <c r="F26" s="19"/>
    </row>
    <row r="27" spans="2:13" ht="17.399999999999999" x14ac:dyDescent="0.45">
      <c r="B27" s="17"/>
      <c r="C27" s="18">
        <v>0</v>
      </c>
      <c r="D27" s="19"/>
      <c r="E27" s="19"/>
      <c r="F27" s="19"/>
    </row>
    <row r="28" spans="2:13" ht="17.399999999999999" x14ac:dyDescent="0.45">
      <c r="B28" s="17"/>
      <c r="C28" s="18">
        <v>0</v>
      </c>
      <c r="D28" s="19"/>
      <c r="E28" s="19"/>
      <c r="F28" s="19"/>
    </row>
    <row r="29" spans="2:13" ht="18" thickBot="1" x14ac:dyDescent="0.5">
      <c r="B29" s="17"/>
      <c r="C29" s="20">
        <v>0</v>
      </c>
      <c r="D29" s="21"/>
      <c r="E29" s="21"/>
      <c r="F29" s="21"/>
    </row>
    <row r="30" spans="2:13" ht="21.6" thickBot="1" x14ac:dyDescent="0.55000000000000004">
      <c r="B30" s="7">
        <f>+D4-E4</f>
        <v>1</v>
      </c>
      <c r="C30" s="46" t="str">
        <f>IF(D4&lt;=E4,"YA NO TIENE FERIADOS","PUEDE SOLICITAR DIAS FERIADOS")</f>
        <v>PUEDE SOLICITAR DIAS FERIADOS</v>
      </c>
      <c r="D30" s="47"/>
      <c r="E30" s="47"/>
      <c r="F30" s="48"/>
    </row>
    <row r="31" spans="2:13" ht="19.2" thickBot="1" x14ac:dyDescent="0.5">
      <c r="C31" s="49" t="str">
        <f>IF(E4&gt;D4,"EXISTE UN ERROR","OK")</f>
        <v>OK</v>
      </c>
      <c r="D31" s="50"/>
      <c r="E31" s="50"/>
      <c r="F31" s="51"/>
    </row>
    <row r="33" spans="2:13" ht="19.2" thickBot="1" x14ac:dyDescent="0.5">
      <c r="B33" s="22" t="s">
        <v>42</v>
      </c>
      <c r="H33" s="22" t="str">
        <f>+B33</f>
        <v>PEREZ POLANCO PEDRO TOMAS</v>
      </c>
    </row>
    <row r="34" spans="2:13" ht="18.600000000000001" thickBot="1" x14ac:dyDescent="0.4">
      <c r="B34" s="5" t="s">
        <v>0</v>
      </c>
      <c r="C34" s="5" t="s">
        <v>1</v>
      </c>
      <c r="D34" s="5" t="s">
        <v>11</v>
      </c>
      <c r="E34" s="6" t="s">
        <v>2</v>
      </c>
      <c r="F34" s="6" t="s">
        <v>7</v>
      </c>
      <c r="H34" s="2" t="s">
        <v>3</v>
      </c>
      <c r="I34" s="3" t="s">
        <v>4</v>
      </c>
      <c r="J34" s="3" t="s">
        <v>5</v>
      </c>
      <c r="K34" s="3" t="s">
        <v>6</v>
      </c>
      <c r="L34" s="3" t="s">
        <v>7</v>
      </c>
      <c r="M34" s="4" t="s">
        <v>8</v>
      </c>
    </row>
    <row r="35" spans="2:13" ht="17.399999999999999" x14ac:dyDescent="0.45">
      <c r="B35" s="8">
        <v>8</v>
      </c>
      <c r="C35" s="9">
        <v>0</v>
      </c>
      <c r="D35" s="10">
        <f>+B35+C35</f>
        <v>8</v>
      </c>
      <c r="E35" s="10">
        <f>SUM(B36:B60)</f>
        <v>0</v>
      </c>
      <c r="F35" s="11"/>
      <c r="H35" s="13">
        <v>6</v>
      </c>
      <c r="I35" s="14"/>
      <c r="J35" s="27">
        <v>45768</v>
      </c>
      <c r="K35" s="27">
        <v>45775</v>
      </c>
      <c r="L35" s="35" t="s">
        <v>181</v>
      </c>
      <c r="M35" s="28"/>
    </row>
    <row r="36" spans="2:13" ht="17.399999999999999" x14ac:dyDescent="0.45">
      <c r="B36" s="17"/>
      <c r="C36" s="18">
        <v>0</v>
      </c>
      <c r="D36" s="26"/>
      <c r="E36" s="26"/>
      <c r="F36" s="18"/>
      <c r="H36" s="15"/>
      <c r="I36" s="14"/>
      <c r="J36" s="31"/>
      <c r="K36" s="31"/>
      <c r="L36" s="29"/>
      <c r="M36" s="29"/>
    </row>
    <row r="37" spans="2:13" ht="17.399999999999999" x14ac:dyDescent="0.45">
      <c r="B37" s="17"/>
      <c r="C37" s="18">
        <v>0</v>
      </c>
      <c r="D37" s="26"/>
      <c r="E37" s="26"/>
      <c r="F37" s="18"/>
      <c r="H37" s="15"/>
      <c r="I37" s="14"/>
      <c r="J37" s="31"/>
      <c r="K37" s="31"/>
      <c r="L37" s="29"/>
      <c r="M37" s="29"/>
    </row>
    <row r="38" spans="2:13" ht="17.399999999999999" x14ac:dyDescent="0.45">
      <c r="B38" s="17"/>
      <c r="C38" s="18">
        <v>0</v>
      </c>
      <c r="D38" s="26"/>
      <c r="E38" s="26"/>
      <c r="F38" s="18"/>
      <c r="H38" s="15"/>
      <c r="I38" s="14"/>
      <c r="J38" s="31"/>
      <c r="K38" s="31"/>
      <c r="L38" s="29"/>
      <c r="M38" s="29"/>
    </row>
    <row r="39" spans="2:13" ht="17.399999999999999" x14ac:dyDescent="0.45">
      <c r="B39" s="17"/>
      <c r="C39" s="18">
        <v>0</v>
      </c>
      <c r="D39" s="26"/>
      <c r="E39" s="26"/>
      <c r="F39" s="18"/>
      <c r="H39" s="15"/>
      <c r="I39" s="14"/>
      <c r="J39" s="31"/>
      <c r="K39" s="31"/>
      <c r="L39" s="29"/>
      <c r="M39" s="29"/>
    </row>
    <row r="40" spans="2:13" ht="17.399999999999999" x14ac:dyDescent="0.45">
      <c r="B40" s="17"/>
      <c r="C40" s="18">
        <v>0</v>
      </c>
      <c r="D40" s="26"/>
      <c r="E40" s="26"/>
      <c r="F40" s="18"/>
      <c r="H40" s="15"/>
      <c r="I40" s="14"/>
      <c r="J40" s="29"/>
      <c r="K40" s="29"/>
      <c r="L40" s="29"/>
      <c r="M40" s="29"/>
    </row>
    <row r="41" spans="2:13" ht="17.399999999999999" x14ac:dyDescent="0.45">
      <c r="B41" s="17"/>
      <c r="C41" s="18">
        <v>0</v>
      </c>
      <c r="D41" s="26"/>
      <c r="E41" s="26"/>
      <c r="F41" s="18"/>
      <c r="H41" s="15"/>
      <c r="I41" s="14"/>
      <c r="J41" s="29"/>
      <c r="K41" s="29"/>
      <c r="L41" s="29"/>
      <c r="M41" s="29"/>
    </row>
    <row r="42" spans="2:13" ht="17.399999999999999" x14ac:dyDescent="0.45">
      <c r="B42" s="17"/>
      <c r="C42" s="18">
        <v>0</v>
      </c>
      <c r="D42" s="26"/>
      <c r="E42" s="26"/>
      <c r="F42" s="18"/>
      <c r="H42" s="15"/>
      <c r="I42" s="14"/>
      <c r="J42" s="29"/>
      <c r="K42" s="29"/>
      <c r="L42" s="29"/>
      <c r="M42" s="29"/>
    </row>
    <row r="43" spans="2:13" ht="17.399999999999999" x14ac:dyDescent="0.45">
      <c r="B43" s="17"/>
      <c r="C43" s="18">
        <v>0</v>
      </c>
      <c r="D43" s="26"/>
      <c r="E43" s="26"/>
      <c r="F43" s="18"/>
      <c r="H43" s="15"/>
      <c r="I43" s="14"/>
      <c r="J43" s="29"/>
      <c r="K43" s="29"/>
      <c r="L43" s="29"/>
      <c r="M43" s="29"/>
    </row>
    <row r="44" spans="2:13" ht="17.399999999999999" x14ac:dyDescent="0.45">
      <c r="B44" s="17"/>
      <c r="C44" s="18">
        <v>0</v>
      </c>
      <c r="D44" s="26"/>
      <c r="E44" s="26"/>
      <c r="F44" s="18"/>
      <c r="H44" s="15"/>
      <c r="I44" s="14"/>
      <c r="J44" s="29"/>
      <c r="K44" s="29"/>
      <c r="L44" s="29"/>
      <c r="M44" s="29"/>
    </row>
    <row r="45" spans="2:13" ht="17.399999999999999" x14ac:dyDescent="0.45">
      <c r="B45" s="17"/>
      <c r="C45" s="18">
        <v>0</v>
      </c>
      <c r="D45" s="18"/>
      <c r="E45" s="18"/>
      <c r="F45" s="18"/>
      <c r="H45" s="15"/>
      <c r="I45" s="14"/>
      <c r="J45" s="29"/>
      <c r="K45" s="29"/>
      <c r="L45" s="29"/>
      <c r="M45" s="29"/>
    </row>
    <row r="46" spans="2:13" ht="18" thickBot="1" x14ac:dyDescent="0.5">
      <c r="B46" s="17"/>
      <c r="C46" s="18">
        <v>0</v>
      </c>
      <c r="D46" s="18"/>
      <c r="E46" s="18"/>
      <c r="F46" s="18"/>
      <c r="H46" s="16"/>
      <c r="I46" s="14"/>
      <c r="J46" s="30"/>
      <c r="K46" s="30"/>
      <c r="L46" s="30"/>
      <c r="M46" s="30"/>
    </row>
    <row r="47" spans="2:13" ht="21.6" thickBot="1" x14ac:dyDescent="0.55000000000000004">
      <c r="B47" s="17"/>
      <c r="C47" s="18">
        <v>0</v>
      </c>
      <c r="D47" s="19"/>
      <c r="E47" s="19"/>
      <c r="F47" s="19"/>
      <c r="H47" s="12">
        <f>SUM(H35:H46)</f>
        <v>6</v>
      </c>
      <c r="I47" s="43" t="str">
        <f>IF(H47=6,"YA NO PUEDE SOLICITAR DIAS ADMINISTRATIVOS","PUEDE SOLICITAR DIAS ADMINISTRATIVOS")</f>
        <v>YA NO PUEDE SOLICITAR DIAS ADMINISTRATIVOS</v>
      </c>
      <c r="J47" s="44"/>
      <c r="K47" s="44"/>
      <c r="L47" s="44"/>
      <c r="M47" s="45"/>
    </row>
    <row r="48" spans="2:13" ht="21.6" thickBot="1" x14ac:dyDescent="0.55000000000000004">
      <c r="B48" s="17"/>
      <c r="C48" s="18">
        <v>0</v>
      </c>
      <c r="D48" s="19"/>
      <c r="E48" s="19"/>
      <c r="F48" s="19"/>
      <c r="H48" s="23">
        <f>6-H47</f>
        <v>0</v>
      </c>
      <c r="I48" s="43" t="str">
        <f>IF(H48=0,"YA NO CUENTA CON ADMINISTRATIVOS","OK")</f>
        <v>YA NO CUENTA CON ADMINISTRATIVOS</v>
      </c>
      <c r="J48" s="44"/>
      <c r="K48" s="44"/>
      <c r="L48" s="44"/>
      <c r="M48" s="45"/>
    </row>
    <row r="49" spans="2:13" ht="17.399999999999999" x14ac:dyDescent="0.45">
      <c r="B49" s="17"/>
      <c r="C49" s="18">
        <v>0</v>
      </c>
      <c r="D49" s="19"/>
      <c r="E49" s="19"/>
      <c r="F49" s="19"/>
      <c r="H49" s="1"/>
    </row>
    <row r="50" spans="2:13" ht="17.399999999999999" x14ac:dyDescent="0.45">
      <c r="B50" s="17"/>
      <c r="C50" s="18">
        <v>0</v>
      </c>
      <c r="D50" s="19"/>
      <c r="E50" s="19"/>
      <c r="F50" s="19"/>
    </row>
    <row r="51" spans="2:13" ht="17.399999999999999" x14ac:dyDescent="0.45">
      <c r="B51" s="17"/>
      <c r="C51" s="18">
        <v>0</v>
      </c>
      <c r="D51" s="19"/>
      <c r="E51" s="19"/>
      <c r="F51" s="19"/>
      <c r="H51" s="24" t="s">
        <v>43</v>
      </c>
      <c r="I51" s="24"/>
      <c r="J51" s="24"/>
      <c r="K51" s="25"/>
      <c r="L51" s="25"/>
    </row>
    <row r="52" spans="2:13" ht="17.399999999999999" x14ac:dyDescent="0.45">
      <c r="B52" s="17"/>
      <c r="C52" s="18">
        <v>0</v>
      </c>
      <c r="D52" s="19"/>
      <c r="E52" s="19"/>
      <c r="F52" s="19"/>
      <c r="H52" s="24" t="s">
        <v>44</v>
      </c>
      <c r="K52" s="25">
        <v>45474</v>
      </c>
      <c r="L52" s="32" t="s">
        <v>45</v>
      </c>
      <c r="M52" s="33" t="s">
        <v>27</v>
      </c>
    </row>
    <row r="53" spans="2:13" ht="17.399999999999999" x14ac:dyDescent="0.45">
      <c r="B53" s="17"/>
      <c r="C53" s="18">
        <v>0</v>
      </c>
      <c r="D53" s="19"/>
      <c r="E53" s="19"/>
      <c r="F53" s="19"/>
      <c r="H53" s="24" t="s">
        <v>88</v>
      </c>
      <c r="K53" s="25">
        <v>45658</v>
      </c>
      <c r="L53" s="25">
        <v>45777</v>
      </c>
    </row>
    <row r="54" spans="2:13" ht="17.399999999999999" x14ac:dyDescent="0.45">
      <c r="B54" s="17"/>
      <c r="C54" s="18">
        <v>0</v>
      </c>
      <c r="D54" s="19"/>
      <c r="E54" s="19"/>
      <c r="F54" s="19"/>
    </row>
    <row r="55" spans="2:13" ht="17.399999999999999" x14ac:dyDescent="0.45">
      <c r="B55" s="17"/>
      <c r="C55" s="18">
        <v>0</v>
      </c>
      <c r="D55" s="19"/>
      <c r="E55" s="19"/>
      <c r="F55" s="19"/>
    </row>
    <row r="56" spans="2:13" ht="17.399999999999999" x14ac:dyDescent="0.45">
      <c r="B56" s="17"/>
      <c r="C56" s="18">
        <v>0</v>
      </c>
      <c r="D56" s="19"/>
      <c r="E56" s="19"/>
      <c r="F56" s="19"/>
    </row>
    <row r="57" spans="2:13" ht="17.399999999999999" x14ac:dyDescent="0.45">
      <c r="B57" s="17"/>
      <c r="C57" s="18">
        <v>0</v>
      </c>
      <c r="D57" s="19"/>
      <c r="E57" s="19"/>
      <c r="F57" s="19"/>
    </row>
    <row r="58" spans="2:13" ht="17.399999999999999" x14ac:dyDescent="0.45">
      <c r="B58" s="17"/>
      <c r="C58" s="18">
        <v>0</v>
      </c>
      <c r="D58" s="19"/>
      <c r="E58" s="19"/>
      <c r="F58" s="19"/>
    </row>
    <row r="59" spans="2:13" ht="17.399999999999999" x14ac:dyDescent="0.45">
      <c r="B59" s="17"/>
      <c r="C59" s="18">
        <v>0</v>
      </c>
      <c r="D59" s="19"/>
      <c r="E59" s="19"/>
      <c r="F59" s="19"/>
    </row>
    <row r="60" spans="2:13" ht="18" thickBot="1" x14ac:dyDescent="0.5">
      <c r="B60" s="17"/>
      <c r="C60" s="20">
        <v>0</v>
      </c>
      <c r="D60" s="21"/>
      <c r="E60" s="21"/>
      <c r="F60" s="21"/>
    </row>
    <row r="61" spans="2:13" ht="21.6" thickBot="1" x14ac:dyDescent="0.55000000000000004">
      <c r="B61" s="7">
        <f>+D35-E35</f>
        <v>8</v>
      </c>
      <c r="C61" s="46" t="str">
        <f>IF(D35&lt;=E35,"YA NO TIENE FERIADOS","PUEDE SOLICITAR DIAS FERIADOS")</f>
        <v>PUEDE SOLICITAR DIAS FERIADOS</v>
      </c>
      <c r="D61" s="47"/>
      <c r="E61" s="47"/>
      <c r="F61" s="48"/>
    </row>
    <row r="62" spans="2:13" ht="19.2" thickBot="1" x14ac:dyDescent="0.5">
      <c r="C62" s="49" t="str">
        <f>IF(E35&gt;D35,"EXISTE UN ERROR","OK")</f>
        <v>OK</v>
      </c>
      <c r="D62" s="50"/>
      <c r="E62" s="50"/>
      <c r="F62" s="51"/>
    </row>
    <row r="65" spans="2:13" ht="19.2" thickBot="1" x14ac:dyDescent="0.5">
      <c r="B65" s="22" t="s">
        <v>46</v>
      </c>
      <c r="H65" s="22" t="str">
        <f>+B65</f>
        <v>ROMERO VALENCIA ORNELLA FRANCISCA</v>
      </c>
    </row>
    <row r="66" spans="2:13" ht="18.600000000000001" thickBot="1" x14ac:dyDescent="0.4">
      <c r="B66" s="5" t="s">
        <v>0</v>
      </c>
      <c r="C66" s="5" t="s">
        <v>1</v>
      </c>
      <c r="D66" s="5" t="s">
        <v>11</v>
      </c>
      <c r="E66" s="6" t="s">
        <v>2</v>
      </c>
      <c r="F66" s="6" t="s">
        <v>7</v>
      </c>
      <c r="H66" s="2" t="s">
        <v>3</v>
      </c>
      <c r="I66" s="3" t="s">
        <v>4</v>
      </c>
      <c r="J66" s="3" t="s">
        <v>5</v>
      </c>
      <c r="K66" s="3" t="s">
        <v>6</v>
      </c>
      <c r="L66" s="3" t="s">
        <v>7</v>
      </c>
      <c r="M66" s="4" t="s">
        <v>8</v>
      </c>
    </row>
    <row r="67" spans="2:13" ht="17.399999999999999" x14ac:dyDescent="0.45">
      <c r="B67" s="8">
        <v>1</v>
      </c>
      <c r="C67" s="9">
        <v>0</v>
      </c>
      <c r="D67" s="10">
        <f>+B67+C67</f>
        <v>1</v>
      </c>
      <c r="E67" s="10">
        <f>SUM(B68:B92)</f>
        <v>0</v>
      </c>
      <c r="F67" s="11"/>
      <c r="H67" s="13">
        <v>1</v>
      </c>
      <c r="I67" s="14"/>
      <c r="J67" s="27">
        <v>45779</v>
      </c>
      <c r="K67" s="27">
        <v>45779</v>
      </c>
      <c r="L67" s="35" t="s">
        <v>185</v>
      </c>
      <c r="M67" s="28"/>
    </row>
    <row r="68" spans="2:13" ht="17.399999999999999" x14ac:dyDescent="0.45">
      <c r="B68" s="17"/>
      <c r="C68" s="18">
        <v>0</v>
      </c>
      <c r="D68" s="26"/>
      <c r="E68" s="26"/>
      <c r="F68" s="18"/>
      <c r="H68" s="15">
        <v>1</v>
      </c>
      <c r="I68" s="14"/>
      <c r="J68" s="31">
        <v>45820</v>
      </c>
      <c r="K68" s="31">
        <v>45820</v>
      </c>
      <c r="L68" s="35" t="s">
        <v>197</v>
      </c>
      <c r="M68" s="29"/>
    </row>
    <row r="69" spans="2:13" ht="17.399999999999999" x14ac:dyDescent="0.45">
      <c r="B69" s="17"/>
      <c r="C69" s="18">
        <v>0</v>
      </c>
      <c r="D69" s="26"/>
      <c r="E69" s="26"/>
      <c r="F69" s="18"/>
      <c r="H69" s="15">
        <v>1</v>
      </c>
      <c r="I69" s="14"/>
      <c r="J69" s="31">
        <v>45861</v>
      </c>
      <c r="K69" s="31">
        <v>45861</v>
      </c>
      <c r="L69" s="35" t="s">
        <v>170</v>
      </c>
      <c r="M69" s="29"/>
    </row>
    <row r="70" spans="2:13" ht="17.399999999999999" x14ac:dyDescent="0.45">
      <c r="B70" s="17"/>
      <c r="C70" s="18">
        <v>0</v>
      </c>
      <c r="D70" s="26"/>
      <c r="E70" s="26"/>
      <c r="F70" s="18"/>
      <c r="H70" s="13">
        <v>1</v>
      </c>
      <c r="I70" s="14"/>
      <c r="J70" s="27">
        <v>45764</v>
      </c>
      <c r="K70" s="27">
        <v>45764</v>
      </c>
      <c r="L70" s="35" t="s">
        <v>185</v>
      </c>
      <c r="M70" s="29"/>
    </row>
    <row r="71" spans="2:13" ht="17.399999999999999" x14ac:dyDescent="0.45">
      <c r="B71" s="17"/>
      <c r="C71" s="18">
        <v>0</v>
      </c>
      <c r="D71" s="26"/>
      <c r="E71" s="26"/>
      <c r="F71" s="18"/>
      <c r="H71" s="15">
        <v>1</v>
      </c>
      <c r="I71" s="14"/>
      <c r="J71" s="31">
        <v>45978</v>
      </c>
      <c r="K71" s="31">
        <v>45978</v>
      </c>
      <c r="L71" s="35" t="s">
        <v>225</v>
      </c>
      <c r="M71" s="29"/>
    </row>
    <row r="72" spans="2:13" ht="17.399999999999999" x14ac:dyDescent="0.45">
      <c r="B72" s="17"/>
      <c r="C72" s="18">
        <v>0</v>
      </c>
      <c r="D72" s="26"/>
      <c r="E72" s="26"/>
      <c r="F72" s="18"/>
      <c r="H72" s="15"/>
      <c r="I72" s="14"/>
      <c r="J72" s="29"/>
      <c r="K72" s="29"/>
      <c r="L72" s="29"/>
      <c r="M72" s="29"/>
    </row>
    <row r="73" spans="2:13" ht="17.399999999999999" x14ac:dyDescent="0.45">
      <c r="B73" s="17"/>
      <c r="C73" s="18">
        <v>0</v>
      </c>
      <c r="D73" s="26"/>
      <c r="E73" s="26"/>
      <c r="F73" s="18"/>
      <c r="H73" s="15"/>
      <c r="I73" s="14"/>
      <c r="J73" s="29"/>
      <c r="K73" s="29"/>
      <c r="L73" s="29"/>
      <c r="M73" s="29"/>
    </row>
    <row r="74" spans="2:13" ht="17.399999999999999" x14ac:dyDescent="0.45">
      <c r="B74" s="17"/>
      <c r="C74" s="18">
        <v>0</v>
      </c>
      <c r="D74" s="26"/>
      <c r="E74" s="26"/>
      <c r="F74" s="18"/>
      <c r="H74" s="15"/>
      <c r="I74" s="14"/>
      <c r="J74" s="29"/>
      <c r="K74" s="29"/>
      <c r="L74" s="29"/>
      <c r="M74" s="29"/>
    </row>
    <row r="75" spans="2:13" ht="17.399999999999999" x14ac:dyDescent="0.45">
      <c r="B75" s="17"/>
      <c r="C75" s="18">
        <v>0</v>
      </c>
      <c r="D75" s="26"/>
      <c r="E75" s="26"/>
      <c r="F75" s="18"/>
      <c r="H75" s="15"/>
      <c r="I75" s="14"/>
      <c r="J75" s="29"/>
      <c r="K75" s="29"/>
      <c r="L75" s="29"/>
      <c r="M75" s="29"/>
    </row>
    <row r="76" spans="2:13" ht="17.399999999999999" x14ac:dyDescent="0.45">
      <c r="B76" s="17"/>
      <c r="C76" s="18">
        <v>0</v>
      </c>
      <c r="D76" s="26"/>
      <c r="E76" s="26"/>
      <c r="F76" s="18"/>
      <c r="H76" s="15"/>
      <c r="I76" s="14"/>
      <c r="J76" s="29"/>
      <c r="K76" s="29"/>
      <c r="L76" s="29"/>
      <c r="M76" s="29"/>
    </row>
    <row r="77" spans="2:13" ht="17.399999999999999" x14ac:dyDescent="0.45">
      <c r="B77" s="17"/>
      <c r="C77" s="18">
        <v>0</v>
      </c>
      <c r="D77" s="18"/>
      <c r="E77" s="18"/>
      <c r="F77" s="18"/>
      <c r="H77" s="15"/>
      <c r="I77" s="14"/>
      <c r="J77" s="29"/>
      <c r="K77" s="29"/>
      <c r="L77" s="29"/>
      <c r="M77" s="29"/>
    </row>
    <row r="78" spans="2:13" ht="18" thickBot="1" x14ac:dyDescent="0.5">
      <c r="B78" s="17"/>
      <c r="C78" s="18">
        <v>0</v>
      </c>
      <c r="D78" s="18"/>
      <c r="E78" s="18"/>
      <c r="F78" s="18"/>
      <c r="H78" s="16"/>
      <c r="I78" s="14"/>
      <c r="J78" s="30"/>
      <c r="K78" s="30"/>
      <c r="L78" s="30"/>
      <c r="M78" s="30"/>
    </row>
    <row r="79" spans="2:13" ht="21.6" thickBot="1" x14ac:dyDescent="0.55000000000000004">
      <c r="B79" s="17"/>
      <c r="C79" s="18">
        <v>0</v>
      </c>
      <c r="D79" s="19"/>
      <c r="E79" s="19"/>
      <c r="F79" s="19"/>
      <c r="H79" s="12">
        <f>SUM(H67:H78)</f>
        <v>5</v>
      </c>
      <c r="I79" s="43" t="str">
        <f>IF(H79=6,"YA NO PUEDE SOLICITAR DIAS ADMINISTRATIVOS","PUEDE SOLICITAR DIAS ADMINISTRATIVOS")</f>
        <v>PUEDE SOLICITAR DIAS ADMINISTRATIVOS</v>
      </c>
      <c r="J79" s="44"/>
      <c r="K79" s="44"/>
      <c r="L79" s="44"/>
      <c r="M79" s="45"/>
    </row>
    <row r="80" spans="2:13" ht="21.6" thickBot="1" x14ac:dyDescent="0.55000000000000004">
      <c r="B80" s="17"/>
      <c r="C80" s="18">
        <v>0</v>
      </c>
      <c r="D80" s="19"/>
      <c r="E80" s="19"/>
      <c r="F80" s="19"/>
      <c r="H80" s="23">
        <f>6-H79</f>
        <v>1</v>
      </c>
      <c r="I80" s="43" t="str">
        <f>IF(H80=0,"YA NO CUENTA CON ADMINISTRATIVOS","OK")</f>
        <v>OK</v>
      </c>
      <c r="J80" s="44"/>
      <c r="K80" s="44"/>
      <c r="L80" s="44"/>
      <c r="M80" s="45"/>
    </row>
    <row r="81" spans="2:13" ht="17.399999999999999" x14ac:dyDescent="0.45">
      <c r="B81" s="17"/>
      <c r="C81" s="18">
        <v>0</v>
      </c>
      <c r="D81" s="19"/>
      <c r="E81" s="19"/>
      <c r="F81" s="19"/>
      <c r="H81" s="1"/>
    </row>
    <row r="82" spans="2:13" ht="17.399999999999999" x14ac:dyDescent="0.45">
      <c r="B82" s="17"/>
      <c r="C82" s="18">
        <v>0</v>
      </c>
      <c r="D82" s="19"/>
      <c r="E82" s="19"/>
      <c r="F82" s="19"/>
    </row>
    <row r="83" spans="2:13" ht="17.399999999999999" x14ac:dyDescent="0.45">
      <c r="B83" s="17"/>
      <c r="C83" s="18">
        <v>0</v>
      </c>
      <c r="D83" s="19"/>
      <c r="E83" s="19"/>
      <c r="F83" s="19"/>
      <c r="H83" s="24" t="s">
        <v>47</v>
      </c>
      <c r="I83" s="24"/>
      <c r="J83" s="24"/>
      <c r="K83" s="25"/>
      <c r="L83" s="25"/>
    </row>
    <row r="84" spans="2:13" ht="17.399999999999999" x14ac:dyDescent="0.45">
      <c r="B84" s="17"/>
      <c r="C84" s="18">
        <v>0</v>
      </c>
      <c r="D84" s="19"/>
      <c r="E84" s="19"/>
      <c r="F84" s="19"/>
      <c r="H84" s="24" t="s">
        <v>48</v>
      </c>
      <c r="K84" s="25">
        <v>45627</v>
      </c>
      <c r="L84" s="32" t="s">
        <v>49</v>
      </c>
      <c r="M84" s="33" t="s">
        <v>50</v>
      </c>
    </row>
    <row r="85" spans="2:13" ht="17.399999999999999" x14ac:dyDescent="0.45">
      <c r="B85" s="17"/>
      <c r="C85" s="18">
        <v>0</v>
      </c>
      <c r="D85" s="19"/>
      <c r="E85" s="19"/>
      <c r="F85" s="19"/>
      <c r="H85" s="24" t="s">
        <v>88</v>
      </c>
      <c r="K85" s="25">
        <v>45658</v>
      </c>
      <c r="L85" s="25">
        <v>46022</v>
      </c>
    </row>
    <row r="86" spans="2:13" ht="17.399999999999999" x14ac:dyDescent="0.45">
      <c r="B86" s="17"/>
      <c r="C86" s="18">
        <v>0</v>
      </c>
      <c r="D86" s="19"/>
      <c r="E86" s="19"/>
      <c r="F86" s="19"/>
    </row>
    <row r="87" spans="2:13" ht="17.399999999999999" x14ac:dyDescent="0.45">
      <c r="B87" s="17"/>
      <c r="C87" s="18">
        <v>0</v>
      </c>
      <c r="D87" s="19"/>
      <c r="E87" s="19"/>
      <c r="F87" s="19"/>
    </row>
    <row r="88" spans="2:13" ht="17.399999999999999" x14ac:dyDescent="0.45">
      <c r="B88" s="17"/>
      <c r="C88" s="18">
        <v>0</v>
      </c>
      <c r="D88" s="19"/>
      <c r="E88" s="19"/>
      <c r="F88" s="19"/>
    </row>
    <row r="89" spans="2:13" ht="17.399999999999999" x14ac:dyDescent="0.45">
      <c r="B89" s="17"/>
      <c r="C89" s="18">
        <v>0</v>
      </c>
      <c r="D89" s="19"/>
      <c r="E89" s="19"/>
      <c r="F89" s="19"/>
    </row>
    <row r="90" spans="2:13" ht="17.399999999999999" x14ac:dyDescent="0.45">
      <c r="B90" s="17"/>
      <c r="C90" s="18">
        <v>0</v>
      </c>
      <c r="D90" s="19"/>
      <c r="E90" s="19"/>
      <c r="F90" s="19"/>
    </row>
    <row r="91" spans="2:13" ht="17.399999999999999" x14ac:dyDescent="0.45">
      <c r="B91" s="17"/>
      <c r="C91" s="18">
        <v>0</v>
      </c>
      <c r="D91" s="19"/>
      <c r="E91" s="19"/>
      <c r="F91" s="19"/>
    </row>
    <row r="92" spans="2:13" ht="18" thickBot="1" x14ac:dyDescent="0.5">
      <c r="B92" s="17"/>
      <c r="C92" s="20">
        <v>0</v>
      </c>
      <c r="D92" s="21"/>
      <c r="E92" s="21"/>
      <c r="F92" s="21"/>
    </row>
    <row r="93" spans="2:13" ht="21.6" thickBot="1" x14ac:dyDescent="0.55000000000000004">
      <c r="B93" s="7">
        <f>+D67-E67</f>
        <v>1</v>
      </c>
      <c r="C93" s="46" t="str">
        <f>IF(D67&lt;=E67,"YA NO TIENE FERIADOS","PUEDE SOLICITAR DIAS FERIADOS")</f>
        <v>PUEDE SOLICITAR DIAS FERIADOS</v>
      </c>
      <c r="D93" s="47"/>
      <c r="E93" s="47"/>
      <c r="F93" s="48"/>
    </row>
    <row r="94" spans="2:13" ht="19.2" thickBot="1" x14ac:dyDescent="0.5">
      <c r="C94" s="49" t="str">
        <f>IF(E67&gt;D67,"EXISTE UN ERROR","OK")</f>
        <v>OK</v>
      </c>
      <c r="D94" s="50"/>
      <c r="E94" s="50"/>
      <c r="F94" s="51"/>
    </row>
    <row r="97" spans="2:13" ht="19.2" thickBot="1" x14ac:dyDescent="0.5">
      <c r="B97" s="22" t="s">
        <v>51</v>
      </c>
      <c r="H97" s="22" t="str">
        <f>+B97</f>
        <v>CANIULLAN NAVARRO SELAMITT NAINA</v>
      </c>
    </row>
    <row r="98" spans="2:13" ht="18.600000000000001" thickBot="1" x14ac:dyDescent="0.4">
      <c r="B98" s="5" t="s">
        <v>0</v>
      </c>
      <c r="C98" s="5" t="s">
        <v>1</v>
      </c>
      <c r="D98" s="5" t="s">
        <v>11</v>
      </c>
      <c r="E98" s="6" t="s">
        <v>2</v>
      </c>
      <c r="F98" s="6" t="s">
        <v>7</v>
      </c>
      <c r="H98" s="2" t="s">
        <v>3</v>
      </c>
      <c r="I98" s="3" t="s">
        <v>4</v>
      </c>
      <c r="J98" s="3" t="s">
        <v>5</v>
      </c>
      <c r="K98" s="3" t="s">
        <v>6</v>
      </c>
      <c r="L98" s="3" t="s">
        <v>7</v>
      </c>
      <c r="M98" s="4" t="s">
        <v>8</v>
      </c>
    </row>
    <row r="99" spans="2:13" ht="17.399999999999999" x14ac:dyDescent="0.45">
      <c r="B99" s="8">
        <v>4</v>
      </c>
      <c r="C99" s="9">
        <v>0</v>
      </c>
      <c r="D99" s="10">
        <f>+B99+C99</f>
        <v>4</v>
      </c>
      <c r="E99" s="10">
        <f>SUM(B100:B124)</f>
        <v>0</v>
      </c>
      <c r="F99" s="11"/>
      <c r="H99" s="13">
        <v>1</v>
      </c>
      <c r="I99" s="14"/>
      <c r="J99" s="27">
        <v>45743</v>
      </c>
      <c r="K99" s="27">
        <v>45743</v>
      </c>
      <c r="L99" s="35" t="s">
        <v>108</v>
      </c>
      <c r="M99" s="28"/>
    </row>
    <row r="100" spans="2:13" ht="17.399999999999999" x14ac:dyDescent="0.45">
      <c r="B100" s="17"/>
      <c r="C100" s="18">
        <v>0</v>
      </c>
      <c r="D100" s="26"/>
      <c r="E100" s="26"/>
      <c r="F100" s="18"/>
      <c r="H100" s="15">
        <v>2</v>
      </c>
      <c r="I100" s="14"/>
      <c r="J100" s="31">
        <v>45764</v>
      </c>
      <c r="K100" s="31">
        <v>45768</v>
      </c>
      <c r="L100" s="35" t="s">
        <v>185</v>
      </c>
      <c r="M100" s="29"/>
    </row>
    <row r="101" spans="2:13" ht="17.399999999999999" x14ac:dyDescent="0.45">
      <c r="B101" s="17"/>
      <c r="C101" s="18">
        <v>0</v>
      </c>
      <c r="D101" s="26"/>
      <c r="E101" s="26"/>
      <c r="F101" s="18"/>
      <c r="H101" s="15">
        <v>2</v>
      </c>
      <c r="I101" s="14"/>
      <c r="J101" s="31">
        <v>45867</v>
      </c>
      <c r="K101" s="31">
        <v>45868</v>
      </c>
      <c r="L101" s="35" t="s">
        <v>145</v>
      </c>
      <c r="M101" s="29"/>
    </row>
    <row r="102" spans="2:13" ht="17.399999999999999" x14ac:dyDescent="0.45">
      <c r="B102" s="17"/>
      <c r="C102" s="18">
        <v>0</v>
      </c>
      <c r="D102" s="26"/>
      <c r="E102" s="26"/>
      <c r="F102" s="18"/>
      <c r="H102" s="15">
        <v>1</v>
      </c>
      <c r="I102" s="14"/>
      <c r="J102" s="31">
        <v>45960</v>
      </c>
      <c r="K102" s="31">
        <v>45960</v>
      </c>
      <c r="L102" s="35" t="s">
        <v>220</v>
      </c>
      <c r="M102" s="29"/>
    </row>
    <row r="103" spans="2:13" ht="17.399999999999999" x14ac:dyDescent="0.45">
      <c r="B103" s="17"/>
      <c r="C103" s="18">
        <v>0</v>
      </c>
      <c r="D103" s="26"/>
      <c r="E103" s="26"/>
      <c r="F103" s="18"/>
      <c r="H103" s="15"/>
      <c r="I103" s="14"/>
      <c r="J103" s="31"/>
      <c r="K103" s="31"/>
      <c r="L103" s="29"/>
      <c r="M103" s="29"/>
    </row>
    <row r="104" spans="2:13" ht="17.399999999999999" x14ac:dyDescent="0.45">
      <c r="B104" s="17"/>
      <c r="C104" s="18">
        <v>0</v>
      </c>
      <c r="D104" s="26"/>
      <c r="E104" s="26"/>
      <c r="F104" s="18"/>
      <c r="H104" s="15"/>
      <c r="I104" s="14"/>
      <c r="J104" s="29"/>
      <c r="K104" s="29"/>
      <c r="L104" s="29"/>
      <c r="M104" s="29"/>
    </row>
    <row r="105" spans="2:13" ht="17.399999999999999" x14ac:dyDescent="0.45">
      <c r="B105" s="17"/>
      <c r="C105" s="18">
        <v>0</v>
      </c>
      <c r="D105" s="26"/>
      <c r="E105" s="26"/>
      <c r="F105" s="18"/>
      <c r="H105" s="15"/>
      <c r="I105" s="14"/>
      <c r="J105" s="29"/>
      <c r="K105" s="29"/>
      <c r="L105" s="29"/>
      <c r="M105" s="29"/>
    </row>
    <row r="106" spans="2:13" ht="17.399999999999999" x14ac:dyDescent="0.45">
      <c r="B106" s="17"/>
      <c r="C106" s="18">
        <v>0</v>
      </c>
      <c r="D106" s="26"/>
      <c r="E106" s="26"/>
      <c r="F106" s="18"/>
      <c r="H106" s="15"/>
      <c r="I106" s="14"/>
      <c r="J106" s="29"/>
      <c r="K106" s="29"/>
      <c r="L106" s="29"/>
      <c r="M106" s="29"/>
    </row>
    <row r="107" spans="2:13" ht="17.399999999999999" x14ac:dyDescent="0.45">
      <c r="B107" s="17"/>
      <c r="C107" s="18">
        <v>0</v>
      </c>
      <c r="D107" s="26"/>
      <c r="E107" s="26"/>
      <c r="F107" s="18"/>
      <c r="H107" s="15"/>
      <c r="I107" s="14"/>
      <c r="J107" s="29"/>
      <c r="K107" s="29"/>
      <c r="L107" s="29"/>
      <c r="M107" s="29"/>
    </row>
    <row r="108" spans="2:13" ht="17.399999999999999" x14ac:dyDescent="0.45">
      <c r="B108" s="17"/>
      <c r="C108" s="18">
        <v>0</v>
      </c>
      <c r="D108" s="26"/>
      <c r="E108" s="26"/>
      <c r="F108" s="18"/>
      <c r="H108" s="15"/>
      <c r="I108" s="14"/>
      <c r="J108" s="29"/>
      <c r="K108" s="29"/>
      <c r="L108" s="29"/>
      <c r="M108" s="29"/>
    </row>
    <row r="109" spans="2:13" ht="17.399999999999999" x14ac:dyDescent="0.45">
      <c r="B109" s="17"/>
      <c r="C109" s="18">
        <v>0</v>
      </c>
      <c r="D109" s="18"/>
      <c r="E109" s="18"/>
      <c r="F109" s="18"/>
      <c r="H109" s="15"/>
      <c r="I109" s="14"/>
      <c r="J109" s="29"/>
      <c r="K109" s="29"/>
      <c r="L109" s="29"/>
      <c r="M109" s="29"/>
    </row>
    <row r="110" spans="2:13" ht="18" thickBot="1" x14ac:dyDescent="0.5">
      <c r="B110" s="17"/>
      <c r="C110" s="18">
        <v>0</v>
      </c>
      <c r="D110" s="18"/>
      <c r="E110" s="18"/>
      <c r="F110" s="18"/>
      <c r="H110" s="16"/>
      <c r="I110" s="14"/>
      <c r="J110" s="30"/>
      <c r="K110" s="30"/>
      <c r="L110" s="30"/>
      <c r="M110" s="30"/>
    </row>
    <row r="111" spans="2:13" ht="21.6" thickBot="1" x14ac:dyDescent="0.55000000000000004">
      <c r="B111" s="17"/>
      <c r="C111" s="18">
        <v>0</v>
      </c>
      <c r="D111" s="19"/>
      <c r="E111" s="19"/>
      <c r="F111" s="19"/>
      <c r="H111" s="12">
        <f>SUM(H99:H110)</f>
        <v>6</v>
      </c>
      <c r="I111" s="43" t="str">
        <f>IF(H111=6,"YA NO PUEDE SOLICITAR DIAS ADMINISTRATIVOS","PUEDE SOLICITAR DIAS ADMINISTRATIVOS")</f>
        <v>YA NO PUEDE SOLICITAR DIAS ADMINISTRATIVOS</v>
      </c>
      <c r="J111" s="44"/>
      <c r="K111" s="44"/>
      <c r="L111" s="44"/>
      <c r="M111" s="45"/>
    </row>
    <row r="112" spans="2:13" ht="21.6" thickBot="1" x14ac:dyDescent="0.55000000000000004">
      <c r="B112" s="17"/>
      <c r="C112" s="18">
        <v>0</v>
      </c>
      <c r="D112" s="19"/>
      <c r="E112" s="19"/>
      <c r="F112" s="19"/>
      <c r="H112" s="23">
        <f>6-H111</f>
        <v>0</v>
      </c>
      <c r="I112" s="43" t="str">
        <f>IF(H112=0,"YA NO CUENTA CON ADMINISTRATIVOS","OK")</f>
        <v>YA NO CUENTA CON ADMINISTRATIVOS</v>
      </c>
      <c r="J112" s="44"/>
      <c r="K112" s="44"/>
      <c r="L112" s="44"/>
      <c r="M112" s="45"/>
    </row>
    <row r="113" spans="2:13" ht="17.399999999999999" x14ac:dyDescent="0.45">
      <c r="B113" s="17"/>
      <c r="C113" s="18">
        <v>0</v>
      </c>
      <c r="D113" s="19"/>
      <c r="E113" s="19"/>
      <c r="F113" s="19"/>
      <c r="H113" s="1"/>
    </row>
    <row r="114" spans="2:13" ht="17.399999999999999" x14ac:dyDescent="0.45">
      <c r="B114" s="17"/>
      <c r="C114" s="18">
        <v>0</v>
      </c>
      <c r="D114" s="19"/>
      <c r="E114" s="19"/>
      <c r="F114" s="19"/>
    </row>
    <row r="115" spans="2:13" ht="17.399999999999999" x14ac:dyDescent="0.45">
      <c r="B115" s="17"/>
      <c r="C115" s="18">
        <v>0</v>
      </c>
      <c r="D115" s="19"/>
      <c r="E115" s="19"/>
      <c r="F115" s="19"/>
      <c r="H115" s="24" t="s">
        <v>52</v>
      </c>
      <c r="I115" s="24"/>
      <c r="J115" s="24"/>
      <c r="K115" s="25"/>
      <c r="L115" s="25"/>
    </row>
    <row r="116" spans="2:13" ht="17.399999999999999" x14ac:dyDescent="0.45">
      <c r="B116" s="17"/>
      <c r="C116" s="18">
        <v>0</v>
      </c>
      <c r="D116" s="19"/>
      <c r="E116" s="19"/>
      <c r="F116" s="19"/>
      <c r="H116" s="24" t="s">
        <v>48</v>
      </c>
      <c r="K116" s="25">
        <v>45536</v>
      </c>
      <c r="L116" s="32" t="s">
        <v>32</v>
      </c>
      <c r="M116" s="33" t="s">
        <v>50</v>
      </c>
    </row>
    <row r="117" spans="2:13" ht="17.399999999999999" x14ac:dyDescent="0.45">
      <c r="B117" s="17"/>
      <c r="C117" s="18">
        <v>0</v>
      </c>
      <c r="D117" s="19"/>
      <c r="E117" s="19"/>
      <c r="F117" s="19"/>
      <c r="H117" s="24" t="s">
        <v>88</v>
      </c>
      <c r="K117" s="25">
        <v>45663</v>
      </c>
      <c r="L117" s="25">
        <v>46022</v>
      </c>
    </row>
    <row r="118" spans="2:13" ht="17.399999999999999" x14ac:dyDescent="0.45">
      <c r="B118" s="17"/>
      <c r="C118" s="18">
        <v>0</v>
      </c>
      <c r="D118" s="19"/>
      <c r="E118" s="19"/>
      <c r="F118" s="19"/>
    </row>
    <row r="119" spans="2:13" ht="17.399999999999999" x14ac:dyDescent="0.45">
      <c r="B119" s="17"/>
      <c r="C119" s="18">
        <v>0</v>
      </c>
      <c r="D119" s="19"/>
      <c r="E119" s="19"/>
      <c r="F119" s="19"/>
    </row>
    <row r="120" spans="2:13" ht="17.399999999999999" x14ac:dyDescent="0.45">
      <c r="B120" s="17"/>
      <c r="C120" s="18">
        <v>0</v>
      </c>
      <c r="D120" s="19"/>
      <c r="E120" s="19"/>
      <c r="F120" s="19"/>
    </row>
    <row r="121" spans="2:13" ht="17.399999999999999" x14ac:dyDescent="0.45">
      <c r="B121" s="17"/>
      <c r="C121" s="18">
        <v>0</v>
      </c>
      <c r="D121" s="19"/>
      <c r="E121" s="19"/>
      <c r="F121" s="19"/>
    </row>
    <row r="122" spans="2:13" ht="17.399999999999999" x14ac:dyDescent="0.45">
      <c r="B122" s="17"/>
      <c r="C122" s="18">
        <v>0</v>
      </c>
      <c r="D122" s="19"/>
      <c r="E122" s="19"/>
      <c r="F122" s="19"/>
    </row>
    <row r="123" spans="2:13" ht="17.399999999999999" x14ac:dyDescent="0.45">
      <c r="B123" s="17"/>
      <c r="C123" s="18">
        <v>0</v>
      </c>
      <c r="D123" s="19"/>
      <c r="E123" s="19"/>
      <c r="F123" s="19"/>
    </row>
    <row r="124" spans="2:13" ht="18" thickBot="1" x14ac:dyDescent="0.5">
      <c r="B124" s="17"/>
      <c r="C124" s="20">
        <v>0</v>
      </c>
      <c r="D124" s="21"/>
      <c r="E124" s="21"/>
      <c r="F124" s="21"/>
    </row>
    <row r="125" spans="2:13" ht="21.6" thickBot="1" x14ac:dyDescent="0.55000000000000004">
      <c r="B125" s="7">
        <f>+D99-E99</f>
        <v>4</v>
      </c>
      <c r="C125" s="46" t="str">
        <f>IF(D99&lt;=E99,"YA NO TIENE FERIADOS","PUEDE SOLICITAR DIAS FERIADOS")</f>
        <v>PUEDE SOLICITAR DIAS FERIADOS</v>
      </c>
      <c r="D125" s="47"/>
      <c r="E125" s="47"/>
      <c r="F125" s="48"/>
    </row>
    <row r="126" spans="2:13" ht="19.2" thickBot="1" x14ac:dyDescent="0.5">
      <c r="C126" s="49" t="str">
        <f>IF(E99&gt;D99,"EXISTE UN ERROR","OK")</f>
        <v>OK</v>
      </c>
      <c r="D126" s="50"/>
      <c r="E126" s="50"/>
      <c r="F126" s="51"/>
    </row>
    <row r="130" spans="2:13" ht="19.2" thickBot="1" x14ac:dyDescent="0.5">
      <c r="B130" s="22" t="s">
        <v>61</v>
      </c>
      <c r="H130" s="22" t="str">
        <f>+B130</f>
        <v>DIAZ ISAMIT JENNIFER ANDREA</v>
      </c>
    </row>
    <row r="131" spans="2:13" ht="18.600000000000001" thickBot="1" x14ac:dyDescent="0.4">
      <c r="B131" s="5" t="s">
        <v>0</v>
      </c>
      <c r="C131" s="5" t="s">
        <v>1</v>
      </c>
      <c r="D131" s="5" t="s">
        <v>11</v>
      </c>
      <c r="E131" s="6" t="s">
        <v>2</v>
      </c>
      <c r="F131" s="6" t="s">
        <v>7</v>
      </c>
      <c r="H131" s="2" t="s">
        <v>3</v>
      </c>
      <c r="I131" s="3" t="s">
        <v>4</v>
      </c>
      <c r="J131" s="3" t="s">
        <v>5</v>
      </c>
      <c r="K131" s="3" t="s">
        <v>6</v>
      </c>
      <c r="L131" s="3" t="s">
        <v>7</v>
      </c>
      <c r="M131" s="4" t="s">
        <v>8</v>
      </c>
    </row>
    <row r="132" spans="2:13" ht="17.399999999999999" x14ac:dyDescent="0.45">
      <c r="B132" s="8">
        <v>15</v>
      </c>
      <c r="C132" s="9">
        <v>0</v>
      </c>
      <c r="D132" s="10">
        <f>+B132+C132</f>
        <v>15</v>
      </c>
      <c r="E132" s="10">
        <f>SUM(B133:B157)</f>
        <v>5</v>
      </c>
      <c r="F132" s="11"/>
      <c r="H132" s="13">
        <v>1</v>
      </c>
      <c r="I132" s="14"/>
      <c r="J132" s="27">
        <v>45764</v>
      </c>
      <c r="K132" s="27">
        <v>45764</v>
      </c>
      <c r="L132" s="35" t="s">
        <v>183</v>
      </c>
      <c r="M132" s="28"/>
    </row>
    <row r="133" spans="2:13" ht="17.399999999999999" x14ac:dyDescent="0.45">
      <c r="B133" s="17">
        <v>5</v>
      </c>
      <c r="C133" s="18">
        <v>0</v>
      </c>
      <c r="D133" s="26">
        <v>45699</v>
      </c>
      <c r="E133" s="26">
        <v>45703</v>
      </c>
      <c r="F133" s="34" t="s">
        <v>91</v>
      </c>
      <c r="H133" s="15">
        <v>1</v>
      </c>
      <c r="I133" s="14"/>
      <c r="J133" s="31">
        <v>45769</v>
      </c>
      <c r="K133" s="31">
        <v>45769</v>
      </c>
      <c r="L133" s="35" t="s">
        <v>183</v>
      </c>
      <c r="M133" s="29"/>
    </row>
    <row r="134" spans="2:13" ht="17.399999999999999" x14ac:dyDescent="0.45">
      <c r="B134" s="17"/>
      <c r="C134" s="18">
        <v>0</v>
      </c>
      <c r="D134" s="26"/>
      <c r="E134" s="26"/>
      <c r="F134" s="18"/>
      <c r="H134" s="15">
        <v>1</v>
      </c>
      <c r="I134" s="14"/>
      <c r="J134" s="31">
        <v>45808</v>
      </c>
      <c r="K134" s="31">
        <v>45808</v>
      </c>
      <c r="L134" s="35" t="s">
        <v>195</v>
      </c>
      <c r="M134" s="29"/>
    </row>
    <row r="135" spans="2:13" ht="17.399999999999999" x14ac:dyDescent="0.45">
      <c r="B135" s="17"/>
      <c r="C135" s="18">
        <v>0</v>
      </c>
      <c r="D135" s="26"/>
      <c r="E135" s="26"/>
      <c r="F135" s="18"/>
      <c r="H135" s="15">
        <v>1</v>
      </c>
      <c r="I135" s="14"/>
      <c r="J135" s="31">
        <v>45839</v>
      </c>
      <c r="K135" s="31">
        <v>45839</v>
      </c>
      <c r="L135" s="35" t="s">
        <v>191</v>
      </c>
      <c r="M135" s="29"/>
    </row>
    <row r="136" spans="2:13" ht="17.399999999999999" x14ac:dyDescent="0.45">
      <c r="B136" s="17"/>
      <c r="C136" s="18">
        <v>0</v>
      </c>
      <c r="D136" s="26"/>
      <c r="E136" s="26"/>
      <c r="F136" s="18"/>
      <c r="H136" s="15"/>
      <c r="I136" s="14"/>
      <c r="J136" s="31"/>
      <c r="K136" s="31"/>
      <c r="L136" s="29"/>
      <c r="M136" s="29"/>
    </row>
    <row r="137" spans="2:13" ht="17.399999999999999" x14ac:dyDescent="0.45">
      <c r="B137" s="17"/>
      <c r="C137" s="18">
        <v>0</v>
      </c>
      <c r="D137" s="26"/>
      <c r="E137" s="26"/>
      <c r="F137" s="18"/>
      <c r="H137" s="15"/>
      <c r="I137" s="14"/>
      <c r="J137" s="29"/>
      <c r="K137" s="29"/>
      <c r="L137" s="29"/>
      <c r="M137" s="29"/>
    </row>
    <row r="138" spans="2:13" ht="17.399999999999999" x14ac:dyDescent="0.45">
      <c r="B138" s="17"/>
      <c r="C138" s="18">
        <v>0</v>
      </c>
      <c r="D138" s="26"/>
      <c r="E138" s="26"/>
      <c r="F138" s="18"/>
      <c r="H138" s="15"/>
      <c r="I138" s="14"/>
      <c r="J138" s="29"/>
      <c r="K138" s="29"/>
      <c r="L138" s="29"/>
      <c r="M138" s="29"/>
    </row>
    <row r="139" spans="2:13" ht="17.399999999999999" x14ac:dyDescent="0.45">
      <c r="B139" s="17"/>
      <c r="C139" s="18">
        <v>0</v>
      </c>
      <c r="D139" s="26"/>
      <c r="E139" s="26"/>
      <c r="F139" s="18"/>
      <c r="H139" s="15"/>
      <c r="I139" s="14"/>
      <c r="J139" s="29"/>
      <c r="K139" s="29"/>
      <c r="L139" s="29"/>
      <c r="M139" s="29"/>
    </row>
    <row r="140" spans="2:13" ht="17.399999999999999" x14ac:dyDescent="0.45">
      <c r="B140" s="17"/>
      <c r="C140" s="18">
        <v>0</v>
      </c>
      <c r="D140" s="26"/>
      <c r="E140" s="26"/>
      <c r="F140" s="18"/>
      <c r="H140" s="15"/>
      <c r="I140" s="14"/>
      <c r="J140" s="29"/>
      <c r="K140" s="29"/>
      <c r="L140" s="29"/>
      <c r="M140" s="29"/>
    </row>
    <row r="141" spans="2:13" ht="17.399999999999999" x14ac:dyDescent="0.45">
      <c r="B141" s="17"/>
      <c r="C141" s="18">
        <v>0</v>
      </c>
      <c r="D141" s="26"/>
      <c r="E141" s="26"/>
      <c r="F141" s="18"/>
      <c r="H141" s="15"/>
      <c r="I141" s="14"/>
      <c r="J141" s="29"/>
      <c r="K141" s="29"/>
      <c r="L141" s="29"/>
      <c r="M141" s="29"/>
    </row>
    <row r="142" spans="2:13" ht="17.399999999999999" x14ac:dyDescent="0.45">
      <c r="B142" s="17"/>
      <c r="C142" s="18">
        <v>0</v>
      </c>
      <c r="D142" s="18"/>
      <c r="E142" s="18"/>
      <c r="F142" s="18"/>
      <c r="H142" s="15"/>
      <c r="I142" s="14"/>
      <c r="J142" s="29"/>
      <c r="K142" s="29"/>
      <c r="L142" s="29"/>
      <c r="M142" s="29"/>
    </row>
    <row r="143" spans="2:13" ht="18" thickBot="1" x14ac:dyDescent="0.5">
      <c r="B143" s="17"/>
      <c r="C143" s="18">
        <v>0</v>
      </c>
      <c r="D143" s="18"/>
      <c r="E143" s="18"/>
      <c r="F143" s="18"/>
      <c r="H143" s="16"/>
      <c r="I143" s="14"/>
      <c r="J143" s="30"/>
      <c r="K143" s="30"/>
      <c r="L143" s="30"/>
      <c r="M143" s="30"/>
    </row>
    <row r="144" spans="2:13" ht="21.6" thickBot="1" x14ac:dyDescent="0.55000000000000004">
      <c r="B144" s="17"/>
      <c r="C144" s="18">
        <v>0</v>
      </c>
      <c r="D144" s="19"/>
      <c r="E144" s="19"/>
      <c r="F144" s="19"/>
      <c r="H144" s="12">
        <f>SUM(H132:H143)</f>
        <v>4</v>
      </c>
      <c r="I144" s="43" t="str">
        <f>IF(H144=6,"YA NO PUEDE SOLICITAR DIAS ADMINISTRATIVOS","PUEDE SOLICITAR DIAS ADMINISTRATIVOS")</f>
        <v>PUEDE SOLICITAR DIAS ADMINISTRATIVOS</v>
      </c>
      <c r="J144" s="44"/>
      <c r="K144" s="44"/>
      <c r="L144" s="44"/>
      <c r="M144" s="45"/>
    </row>
    <row r="145" spans="2:13" ht="21.6" thickBot="1" x14ac:dyDescent="0.55000000000000004">
      <c r="B145" s="17"/>
      <c r="C145" s="18">
        <v>0</v>
      </c>
      <c r="D145" s="19"/>
      <c r="E145" s="19"/>
      <c r="F145" s="19"/>
      <c r="H145" s="23">
        <f>6-H144</f>
        <v>2</v>
      </c>
      <c r="I145" s="43" t="str">
        <f>IF(H145=0,"YA NO CUENTA CON ADMINISTRATIVOS","OK")</f>
        <v>OK</v>
      </c>
      <c r="J145" s="44"/>
      <c r="K145" s="44"/>
      <c r="L145" s="44"/>
      <c r="M145" s="45"/>
    </row>
    <row r="146" spans="2:13" ht="17.399999999999999" x14ac:dyDescent="0.45">
      <c r="B146" s="17"/>
      <c r="C146" s="18">
        <v>0</v>
      </c>
      <c r="D146" s="19"/>
      <c r="E146" s="19"/>
      <c r="F146" s="19"/>
      <c r="H146" s="1"/>
    </row>
    <row r="147" spans="2:13" ht="17.399999999999999" x14ac:dyDescent="0.45">
      <c r="B147" s="17"/>
      <c r="C147" s="18">
        <v>0</v>
      </c>
      <c r="D147" s="19"/>
      <c r="E147" s="19"/>
      <c r="F147" s="19"/>
    </row>
    <row r="148" spans="2:13" ht="17.399999999999999" x14ac:dyDescent="0.45">
      <c r="B148" s="17"/>
      <c r="C148" s="18">
        <v>0</v>
      </c>
      <c r="D148" s="19"/>
      <c r="E148" s="19"/>
      <c r="F148" s="19"/>
      <c r="H148" s="24" t="s">
        <v>63</v>
      </c>
      <c r="I148" s="24"/>
      <c r="J148" s="24"/>
      <c r="K148" s="25"/>
      <c r="L148" s="25"/>
    </row>
    <row r="149" spans="2:13" ht="17.399999999999999" x14ac:dyDescent="0.45">
      <c r="B149" s="17"/>
      <c r="C149" s="18">
        <v>0</v>
      </c>
      <c r="D149" s="19"/>
      <c r="E149" s="19"/>
      <c r="F149" s="19"/>
      <c r="H149" s="24" t="s">
        <v>62</v>
      </c>
      <c r="K149" s="25"/>
      <c r="L149" s="32"/>
      <c r="M149" s="33" t="s">
        <v>27</v>
      </c>
    </row>
    <row r="150" spans="2:13" ht="17.399999999999999" x14ac:dyDescent="0.45">
      <c r="B150" s="17"/>
      <c r="C150" s="18">
        <v>0</v>
      </c>
      <c r="D150" s="19"/>
      <c r="E150" s="19"/>
      <c r="F150" s="19"/>
      <c r="H150" s="24" t="s">
        <v>88</v>
      </c>
      <c r="K150" s="25">
        <v>45658</v>
      </c>
      <c r="L150" s="25">
        <v>45838</v>
      </c>
    </row>
    <row r="151" spans="2:13" ht="17.399999999999999" x14ac:dyDescent="0.45">
      <c r="B151" s="17"/>
      <c r="C151" s="18">
        <v>0</v>
      </c>
      <c r="D151" s="19"/>
      <c r="E151" s="19"/>
      <c r="F151" s="19"/>
      <c r="K151" s="25">
        <v>45839</v>
      </c>
      <c r="L151" s="25">
        <v>46022</v>
      </c>
    </row>
    <row r="152" spans="2:13" ht="17.399999999999999" x14ac:dyDescent="0.45">
      <c r="B152" s="17"/>
      <c r="C152" s="18">
        <v>0</v>
      </c>
      <c r="D152" s="19"/>
      <c r="E152" s="19"/>
      <c r="F152" s="19"/>
    </row>
    <row r="153" spans="2:13" ht="17.399999999999999" x14ac:dyDescent="0.45">
      <c r="B153" s="17"/>
      <c r="C153" s="18">
        <v>0</v>
      </c>
      <c r="D153" s="19"/>
      <c r="E153" s="19"/>
      <c r="F153" s="19"/>
    </row>
    <row r="154" spans="2:13" ht="17.399999999999999" x14ac:dyDescent="0.45">
      <c r="B154" s="17"/>
      <c r="C154" s="18">
        <v>0</v>
      </c>
      <c r="D154" s="19"/>
      <c r="E154" s="19"/>
      <c r="F154" s="19"/>
    </row>
    <row r="155" spans="2:13" ht="17.399999999999999" x14ac:dyDescent="0.45">
      <c r="B155" s="17"/>
      <c r="C155" s="18">
        <v>0</v>
      </c>
      <c r="D155" s="19"/>
      <c r="E155" s="19"/>
      <c r="F155" s="19"/>
    </row>
    <row r="156" spans="2:13" ht="17.399999999999999" x14ac:dyDescent="0.45">
      <c r="B156" s="17"/>
      <c r="C156" s="18">
        <v>0</v>
      </c>
      <c r="D156" s="19"/>
      <c r="E156" s="19"/>
      <c r="F156" s="19"/>
    </row>
    <row r="157" spans="2:13" ht="18" thickBot="1" x14ac:dyDescent="0.5">
      <c r="B157" s="17"/>
      <c r="C157" s="20">
        <v>0</v>
      </c>
      <c r="D157" s="21"/>
      <c r="E157" s="21"/>
      <c r="F157" s="21"/>
    </row>
    <row r="158" spans="2:13" ht="21.6" thickBot="1" x14ac:dyDescent="0.55000000000000004">
      <c r="B158" s="7">
        <f>+D132-E132</f>
        <v>10</v>
      </c>
      <c r="C158" s="46" t="str">
        <f>IF(D132&lt;=E132,"YA NO TIENE FERIADOS","PUEDE SOLICITAR DIAS FERIADOS")</f>
        <v>PUEDE SOLICITAR DIAS FERIADOS</v>
      </c>
      <c r="D158" s="47"/>
      <c r="E158" s="47"/>
      <c r="F158" s="48"/>
    </row>
    <row r="159" spans="2:13" ht="19.2" thickBot="1" x14ac:dyDescent="0.5">
      <c r="C159" s="49" t="str">
        <f>IF(E132&gt;D132,"EXISTE UN ERROR","OK")</f>
        <v>OK</v>
      </c>
      <c r="D159" s="50"/>
      <c r="E159" s="50"/>
      <c r="F159" s="51"/>
    </row>
    <row r="161" spans="2:13" ht="19.2" thickBot="1" x14ac:dyDescent="0.5">
      <c r="B161" s="22" t="s">
        <v>64</v>
      </c>
      <c r="H161" s="22" t="str">
        <f>+B161</f>
        <v>MONTES MORALES MICHELLE A.</v>
      </c>
    </row>
    <row r="162" spans="2:13" ht="18.600000000000001" thickBot="1" x14ac:dyDescent="0.4">
      <c r="B162" s="5" t="s">
        <v>0</v>
      </c>
      <c r="C162" s="5" t="s">
        <v>1</v>
      </c>
      <c r="D162" s="5" t="s">
        <v>11</v>
      </c>
      <c r="E162" s="6" t="s">
        <v>2</v>
      </c>
      <c r="F162" s="6" t="s">
        <v>7</v>
      </c>
      <c r="H162" s="2" t="s">
        <v>3</v>
      </c>
      <c r="I162" s="3" t="s">
        <v>4</v>
      </c>
      <c r="J162" s="3" t="s">
        <v>5</v>
      </c>
      <c r="K162" s="3" t="s">
        <v>6</v>
      </c>
      <c r="L162" s="3" t="s">
        <v>7</v>
      </c>
      <c r="M162" s="4" t="s">
        <v>8</v>
      </c>
    </row>
    <row r="163" spans="2:13" ht="17.399999999999999" x14ac:dyDescent="0.45">
      <c r="B163" s="8">
        <v>14</v>
      </c>
      <c r="C163" s="9">
        <v>0</v>
      </c>
      <c r="D163" s="10">
        <f>+B163+C163</f>
        <v>14</v>
      </c>
      <c r="E163" s="10">
        <f>SUM(B164:B188)</f>
        <v>11</v>
      </c>
      <c r="F163" s="11"/>
      <c r="H163" s="13">
        <v>1</v>
      </c>
      <c r="I163" s="14"/>
      <c r="J163" s="27">
        <v>45716</v>
      </c>
      <c r="K163" s="27">
        <v>45716</v>
      </c>
      <c r="L163" s="35" t="s">
        <v>179</v>
      </c>
      <c r="M163" s="28"/>
    </row>
    <row r="164" spans="2:13" ht="17.399999999999999" x14ac:dyDescent="0.45">
      <c r="B164" s="17">
        <v>3</v>
      </c>
      <c r="C164" s="18">
        <v>0</v>
      </c>
      <c r="D164" s="26">
        <v>45876</v>
      </c>
      <c r="E164" s="26">
        <v>45878</v>
      </c>
      <c r="F164" s="34" t="s">
        <v>155</v>
      </c>
      <c r="H164" s="15">
        <v>1</v>
      </c>
      <c r="I164" s="14"/>
      <c r="J164" s="31">
        <v>45717</v>
      </c>
      <c r="K164" s="31">
        <v>45717</v>
      </c>
      <c r="L164" s="35" t="s">
        <v>179</v>
      </c>
      <c r="M164" s="29"/>
    </row>
    <row r="165" spans="2:13" ht="17.399999999999999" x14ac:dyDescent="0.45">
      <c r="B165" s="17">
        <v>2</v>
      </c>
      <c r="C165" s="18">
        <v>0</v>
      </c>
      <c r="D165" s="26">
        <v>45880</v>
      </c>
      <c r="E165" s="26">
        <v>45881</v>
      </c>
      <c r="F165" s="34" t="s">
        <v>155</v>
      </c>
      <c r="H165" s="15">
        <v>1</v>
      </c>
      <c r="I165" s="14"/>
      <c r="J165" s="31">
        <v>45764</v>
      </c>
      <c r="K165" s="31">
        <v>45764</v>
      </c>
      <c r="L165" s="35" t="s">
        <v>109</v>
      </c>
      <c r="M165" s="29"/>
    </row>
    <row r="166" spans="2:13" ht="17.399999999999999" x14ac:dyDescent="0.45">
      <c r="B166" s="17">
        <v>1</v>
      </c>
      <c r="C166" s="18">
        <v>0</v>
      </c>
      <c r="D166" s="26">
        <v>45883</v>
      </c>
      <c r="E166" s="26">
        <v>45883</v>
      </c>
      <c r="F166" s="34" t="s">
        <v>155</v>
      </c>
      <c r="H166" s="15">
        <v>1</v>
      </c>
      <c r="I166" s="14"/>
      <c r="J166" s="31">
        <v>45820</v>
      </c>
      <c r="K166" s="31">
        <v>45820</v>
      </c>
      <c r="L166" s="35" t="s">
        <v>195</v>
      </c>
      <c r="M166" s="29"/>
    </row>
    <row r="167" spans="2:13" ht="17.399999999999999" x14ac:dyDescent="0.45">
      <c r="B167" s="17">
        <v>1</v>
      </c>
      <c r="C167" s="18">
        <v>0</v>
      </c>
      <c r="D167" s="26">
        <v>45885</v>
      </c>
      <c r="E167" s="26">
        <v>45885</v>
      </c>
      <c r="F167" s="34" t="s">
        <v>155</v>
      </c>
      <c r="H167" s="15">
        <v>1</v>
      </c>
      <c r="I167" s="14"/>
      <c r="J167" s="31">
        <v>45829</v>
      </c>
      <c r="K167" s="31">
        <v>45829</v>
      </c>
      <c r="L167" s="35" t="s">
        <v>195</v>
      </c>
      <c r="M167" s="29"/>
    </row>
    <row r="168" spans="2:13" ht="17.399999999999999" x14ac:dyDescent="0.45">
      <c r="B168" s="17">
        <v>2</v>
      </c>
      <c r="C168" s="18">
        <v>0</v>
      </c>
      <c r="D168" s="26">
        <v>45887</v>
      </c>
      <c r="E168" s="26">
        <v>45888</v>
      </c>
      <c r="F168" s="34" t="s">
        <v>155</v>
      </c>
      <c r="H168" s="15">
        <v>1</v>
      </c>
      <c r="I168" s="14"/>
      <c r="J168" s="31">
        <v>45842</v>
      </c>
      <c r="K168" s="31">
        <v>45842</v>
      </c>
      <c r="L168" s="35" t="s">
        <v>191</v>
      </c>
      <c r="M168" s="29"/>
    </row>
    <row r="169" spans="2:13" ht="17.399999999999999" x14ac:dyDescent="0.45">
      <c r="B169" s="17">
        <v>1</v>
      </c>
      <c r="C169" s="18">
        <v>0</v>
      </c>
      <c r="D169" s="26">
        <v>45890</v>
      </c>
      <c r="E169" s="26">
        <v>45890</v>
      </c>
      <c r="F169" s="34" t="s">
        <v>155</v>
      </c>
      <c r="H169" s="15"/>
      <c r="I169" s="14"/>
      <c r="J169" s="29"/>
      <c r="K169" s="29"/>
      <c r="L169" s="29"/>
      <c r="M169" s="29"/>
    </row>
    <row r="170" spans="2:13" ht="17.399999999999999" x14ac:dyDescent="0.45">
      <c r="B170" s="17">
        <v>1</v>
      </c>
      <c r="C170" s="18">
        <v>0</v>
      </c>
      <c r="D170" s="26">
        <v>45985</v>
      </c>
      <c r="E170" s="26">
        <v>45985</v>
      </c>
      <c r="F170" s="34" t="s">
        <v>226</v>
      </c>
      <c r="H170" s="15"/>
      <c r="I170" s="14"/>
      <c r="J170" s="29"/>
      <c r="K170" s="29"/>
      <c r="L170" s="29"/>
      <c r="M170" s="29"/>
    </row>
    <row r="171" spans="2:13" ht="17.399999999999999" x14ac:dyDescent="0.45">
      <c r="B171" s="17"/>
      <c r="C171" s="18">
        <v>0</v>
      </c>
      <c r="D171" s="26"/>
      <c r="E171" s="26"/>
      <c r="F171" s="18"/>
      <c r="H171" s="15"/>
      <c r="I171" s="14"/>
      <c r="J171" s="29"/>
      <c r="K171" s="29"/>
      <c r="L171" s="29"/>
      <c r="M171" s="29"/>
    </row>
    <row r="172" spans="2:13" ht="17.399999999999999" x14ac:dyDescent="0.45">
      <c r="B172" s="17"/>
      <c r="C172" s="18">
        <v>0</v>
      </c>
      <c r="D172" s="26"/>
      <c r="E172" s="26"/>
      <c r="F172" s="18"/>
      <c r="H172" s="15"/>
      <c r="I172" s="14"/>
      <c r="J172" s="29"/>
      <c r="K172" s="29"/>
      <c r="L172" s="29"/>
      <c r="M172" s="29"/>
    </row>
    <row r="173" spans="2:13" ht="17.399999999999999" x14ac:dyDescent="0.45">
      <c r="B173" s="17"/>
      <c r="C173" s="18">
        <v>0</v>
      </c>
      <c r="D173" s="18"/>
      <c r="E173" s="18"/>
      <c r="F173" s="18"/>
      <c r="H173" s="15"/>
      <c r="I173" s="14"/>
      <c r="J173" s="29"/>
      <c r="K173" s="29"/>
      <c r="L173" s="29"/>
      <c r="M173" s="29"/>
    </row>
    <row r="174" spans="2:13" ht="18" thickBot="1" x14ac:dyDescent="0.5">
      <c r="B174" s="17"/>
      <c r="C174" s="18">
        <v>0</v>
      </c>
      <c r="D174" s="18"/>
      <c r="E174" s="18"/>
      <c r="F174" s="18"/>
      <c r="H174" s="16"/>
      <c r="I174" s="14"/>
      <c r="J174" s="30"/>
      <c r="K174" s="30"/>
      <c r="L174" s="30"/>
      <c r="M174" s="30"/>
    </row>
    <row r="175" spans="2:13" ht="21.6" thickBot="1" x14ac:dyDescent="0.55000000000000004">
      <c r="B175" s="17"/>
      <c r="C175" s="18">
        <v>0</v>
      </c>
      <c r="D175" s="19"/>
      <c r="E175" s="19"/>
      <c r="F175" s="19"/>
      <c r="H175" s="12">
        <f>SUM(H163:H174)</f>
        <v>6</v>
      </c>
      <c r="I175" s="43" t="str">
        <f>IF(H175=6,"YA NO PUEDE SOLICITAR DIAS ADMINISTRATIVOS","PUEDE SOLICITAR DIAS ADMINISTRATIVOS")</f>
        <v>YA NO PUEDE SOLICITAR DIAS ADMINISTRATIVOS</v>
      </c>
      <c r="J175" s="44"/>
      <c r="K175" s="44"/>
      <c r="L175" s="44"/>
      <c r="M175" s="45"/>
    </row>
    <row r="176" spans="2:13" ht="21.6" thickBot="1" x14ac:dyDescent="0.55000000000000004">
      <c r="B176" s="17"/>
      <c r="C176" s="18">
        <v>0</v>
      </c>
      <c r="D176" s="19"/>
      <c r="E176" s="19"/>
      <c r="F176" s="19"/>
      <c r="H176" s="23">
        <f>6-H175</f>
        <v>0</v>
      </c>
      <c r="I176" s="43" t="str">
        <f>IF(H176=0,"YA NO CUENTA CON ADMINISTRATIVOS","OK")</f>
        <v>YA NO CUENTA CON ADMINISTRATIVOS</v>
      </c>
      <c r="J176" s="44"/>
      <c r="K176" s="44"/>
      <c r="L176" s="44"/>
      <c r="M176" s="45"/>
    </row>
    <row r="177" spans="2:13" ht="17.399999999999999" x14ac:dyDescent="0.45">
      <c r="B177" s="17"/>
      <c r="C177" s="18">
        <v>0</v>
      </c>
      <c r="D177" s="19"/>
      <c r="E177" s="19"/>
      <c r="F177" s="19"/>
      <c r="H177" s="1"/>
    </row>
    <row r="178" spans="2:13" ht="17.399999999999999" x14ac:dyDescent="0.45">
      <c r="B178" s="17"/>
      <c r="C178" s="18">
        <v>0</v>
      </c>
      <c r="D178" s="19"/>
      <c r="E178" s="19"/>
      <c r="F178" s="19"/>
    </row>
    <row r="179" spans="2:13" ht="17.399999999999999" x14ac:dyDescent="0.45">
      <c r="B179" s="17"/>
      <c r="C179" s="18">
        <v>0</v>
      </c>
      <c r="D179" s="19"/>
      <c r="E179" s="19"/>
      <c r="F179" s="19"/>
      <c r="H179" s="24" t="s">
        <v>63</v>
      </c>
      <c r="I179" s="24"/>
      <c r="J179" s="24"/>
      <c r="K179" s="25"/>
      <c r="L179" s="25"/>
    </row>
    <row r="180" spans="2:13" ht="17.399999999999999" x14ac:dyDescent="0.45">
      <c r="B180" s="17"/>
      <c r="C180" s="18">
        <v>0</v>
      </c>
      <c r="D180" s="19"/>
      <c r="E180" s="19"/>
      <c r="F180" s="19"/>
      <c r="H180" s="24" t="s">
        <v>62</v>
      </c>
      <c r="K180" s="25">
        <v>45292</v>
      </c>
      <c r="L180" s="32" t="s">
        <v>22</v>
      </c>
      <c r="M180" s="33" t="s">
        <v>50</v>
      </c>
    </row>
    <row r="181" spans="2:13" ht="17.399999999999999" x14ac:dyDescent="0.45">
      <c r="B181" s="17"/>
      <c r="C181" s="18">
        <v>0</v>
      </c>
      <c r="D181" s="19"/>
      <c r="E181" s="19"/>
      <c r="F181" s="19"/>
      <c r="H181" s="24" t="s">
        <v>88</v>
      </c>
      <c r="K181" s="25">
        <v>45658</v>
      </c>
      <c r="L181" s="25">
        <v>45838</v>
      </c>
    </row>
    <row r="182" spans="2:13" ht="17.399999999999999" x14ac:dyDescent="0.45">
      <c r="B182" s="17"/>
      <c r="C182" s="18">
        <v>0</v>
      </c>
      <c r="D182" s="19"/>
      <c r="E182" s="19"/>
      <c r="F182" s="19"/>
      <c r="K182" s="25">
        <v>45839</v>
      </c>
      <c r="L182" s="25">
        <v>46022</v>
      </c>
    </row>
    <row r="183" spans="2:13" ht="17.399999999999999" x14ac:dyDescent="0.45">
      <c r="B183" s="17"/>
      <c r="C183" s="18">
        <v>0</v>
      </c>
      <c r="D183" s="19"/>
      <c r="E183" s="19"/>
      <c r="F183" s="19"/>
    </row>
    <row r="184" spans="2:13" ht="17.399999999999999" x14ac:dyDescent="0.45">
      <c r="B184" s="17"/>
      <c r="C184" s="18">
        <v>0</v>
      </c>
      <c r="D184" s="19"/>
      <c r="E184" s="19"/>
      <c r="F184" s="19"/>
    </row>
    <row r="185" spans="2:13" ht="17.399999999999999" x14ac:dyDescent="0.45">
      <c r="B185" s="17"/>
      <c r="C185" s="18">
        <v>0</v>
      </c>
      <c r="D185" s="19"/>
      <c r="E185" s="19"/>
      <c r="F185" s="19"/>
    </row>
    <row r="186" spans="2:13" ht="17.399999999999999" x14ac:dyDescent="0.45">
      <c r="B186" s="17"/>
      <c r="C186" s="18">
        <v>0</v>
      </c>
      <c r="D186" s="19"/>
      <c r="E186" s="19"/>
      <c r="F186" s="19"/>
    </row>
    <row r="187" spans="2:13" ht="17.399999999999999" x14ac:dyDescent="0.45">
      <c r="B187" s="17"/>
      <c r="C187" s="18">
        <v>0</v>
      </c>
      <c r="D187" s="19"/>
      <c r="E187" s="19"/>
      <c r="F187" s="19"/>
    </row>
    <row r="188" spans="2:13" ht="18" thickBot="1" x14ac:dyDescent="0.5">
      <c r="B188" s="17"/>
      <c r="C188" s="20">
        <v>0</v>
      </c>
      <c r="D188" s="21"/>
      <c r="E188" s="21"/>
      <c r="F188" s="21"/>
    </row>
    <row r="189" spans="2:13" ht="21.6" thickBot="1" x14ac:dyDescent="0.55000000000000004">
      <c r="B189" s="7">
        <f>+D163-E163</f>
        <v>3</v>
      </c>
      <c r="C189" s="46" t="str">
        <f>IF(D163&lt;=E163,"YA NO TIENE FERIADOS","PUEDE SOLICITAR DIAS FERIADOS")</f>
        <v>PUEDE SOLICITAR DIAS FERIADOS</v>
      </c>
      <c r="D189" s="47"/>
      <c r="E189" s="47"/>
      <c r="F189" s="48"/>
    </row>
    <row r="190" spans="2:13" ht="19.2" thickBot="1" x14ac:dyDescent="0.5">
      <c r="C190" s="49" t="str">
        <f>IF(E163&gt;D163,"EXISTE UN ERROR","OK")</f>
        <v>OK</v>
      </c>
      <c r="D190" s="50"/>
      <c r="E190" s="50"/>
      <c r="F190" s="51"/>
    </row>
    <row r="193" spans="2:13" ht="19.2" thickBot="1" x14ac:dyDescent="0.5">
      <c r="B193" s="22" t="s">
        <v>65</v>
      </c>
      <c r="H193" s="22" t="str">
        <f>+B193</f>
        <v>OLIVARES SANCHEZ DANIELA</v>
      </c>
    </row>
    <row r="194" spans="2:13" ht="18.600000000000001" thickBot="1" x14ac:dyDescent="0.4">
      <c r="B194" s="5" t="s">
        <v>0</v>
      </c>
      <c r="C194" s="5" t="s">
        <v>1</v>
      </c>
      <c r="D194" s="5" t="s">
        <v>11</v>
      </c>
      <c r="E194" s="6" t="s">
        <v>2</v>
      </c>
      <c r="F194" s="6" t="s">
        <v>7</v>
      </c>
      <c r="H194" s="2" t="s">
        <v>3</v>
      </c>
      <c r="I194" s="3" t="s">
        <v>4</v>
      </c>
      <c r="J194" s="3" t="s">
        <v>5</v>
      </c>
      <c r="K194" s="3" t="s">
        <v>6</v>
      </c>
      <c r="L194" s="3" t="s">
        <v>7</v>
      </c>
      <c r="M194" s="4" t="s">
        <v>8</v>
      </c>
    </row>
    <row r="195" spans="2:13" ht="17.399999999999999" x14ac:dyDescent="0.45">
      <c r="B195" s="8">
        <v>15</v>
      </c>
      <c r="C195" s="9">
        <v>0</v>
      </c>
      <c r="D195" s="10">
        <f>+B195+C195</f>
        <v>15</v>
      </c>
      <c r="E195" s="10">
        <f>SUM(B196:B220)</f>
        <v>13</v>
      </c>
      <c r="F195" s="11"/>
      <c r="H195" s="13">
        <v>1</v>
      </c>
      <c r="I195" s="14"/>
      <c r="J195" s="27">
        <v>45761</v>
      </c>
      <c r="K195" s="27">
        <v>45761</v>
      </c>
      <c r="L195" s="35" t="s">
        <v>182</v>
      </c>
      <c r="M195" s="28"/>
    </row>
    <row r="196" spans="2:13" ht="17.399999999999999" x14ac:dyDescent="0.45">
      <c r="B196" s="17">
        <v>2</v>
      </c>
      <c r="C196" s="18">
        <v>0</v>
      </c>
      <c r="D196" s="26">
        <v>45763</v>
      </c>
      <c r="E196" s="26">
        <v>45761</v>
      </c>
      <c r="F196" s="34" t="s">
        <v>105</v>
      </c>
      <c r="H196" s="15">
        <v>1</v>
      </c>
      <c r="I196" s="14"/>
      <c r="J196" s="31">
        <v>45768</v>
      </c>
      <c r="K196" s="31">
        <v>45768</v>
      </c>
      <c r="L196" s="35" t="s">
        <v>182</v>
      </c>
      <c r="M196" s="29"/>
    </row>
    <row r="197" spans="2:13" ht="17.399999999999999" x14ac:dyDescent="0.45">
      <c r="B197" s="17">
        <v>3</v>
      </c>
      <c r="C197" s="18">
        <v>0</v>
      </c>
      <c r="D197" s="26">
        <v>45770</v>
      </c>
      <c r="E197" s="26">
        <v>45772</v>
      </c>
      <c r="F197" s="34" t="s">
        <v>105</v>
      </c>
      <c r="H197" s="15">
        <v>1</v>
      </c>
      <c r="I197" s="14"/>
      <c r="J197" s="31">
        <v>45853</v>
      </c>
      <c r="K197" s="31">
        <v>45853</v>
      </c>
      <c r="L197" s="35" t="s">
        <v>191</v>
      </c>
      <c r="M197" s="29"/>
    </row>
    <row r="198" spans="2:13" ht="17.399999999999999" x14ac:dyDescent="0.45">
      <c r="B198" s="17">
        <v>5</v>
      </c>
      <c r="C198" s="18">
        <v>0</v>
      </c>
      <c r="D198" s="26">
        <v>45965</v>
      </c>
      <c r="E198" s="26">
        <v>45969</v>
      </c>
      <c r="F198" s="34" t="s">
        <v>226</v>
      </c>
      <c r="H198" s="15">
        <v>1</v>
      </c>
      <c r="I198" s="14"/>
      <c r="J198" s="31">
        <v>45855</v>
      </c>
      <c r="K198" s="31">
        <v>45855</v>
      </c>
      <c r="L198" s="35" t="s">
        <v>190</v>
      </c>
      <c r="M198" s="29"/>
    </row>
    <row r="199" spans="2:13" ht="17.399999999999999" x14ac:dyDescent="0.45">
      <c r="B199" s="17">
        <v>3</v>
      </c>
      <c r="C199" s="18">
        <v>0</v>
      </c>
      <c r="D199" s="26">
        <v>45972</v>
      </c>
      <c r="E199" s="26">
        <v>45974</v>
      </c>
      <c r="F199" s="34" t="s">
        <v>226</v>
      </c>
      <c r="H199" s="15">
        <v>1</v>
      </c>
      <c r="I199" s="14"/>
      <c r="J199" s="31">
        <v>45885</v>
      </c>
      <c r="K199" s="31">
        <v>45885</v>
      </c>
      <c r="L199" s="35" t="s">
        <v>201</v>
      </c>
      <c r="M199" s="29"/>
    </row>
    <row r="200" spans="2:13" ht="17.399999999999999" x14ac:dyDescent="0.45">
      <c r="B200" s="17"/>
      <c r="C200" s="18">
        <v>0</v>
      </c>
      <c r="D200" s="26"/>
      <c r="E200" s="26"/>
      <c r="F200" s="18"/>
      <c r="H200" s="15">
        <v>1</v>
      </c>
      <c r="I200" s="14"/>
      <c r="J200" s="31">
        <v>38615</v>
      </c>
      <c r="K200" s="31">
        <v>38615</v>
      </c>
      <c r="L200" s="35" t="s">
        <v>171</v>
      </c>
      <c r="M200" s="29"/>
    </row>
    <row r="201" spans="2:13" ht="17.399999999999999" x14ac:dyDescent="0.45">
      <c r="B201" s="17"/>
      <c r="C201" s="18">
        <v>0</v>
      </c>
      <c r="D201" s="26"/>
      <c r="E201" s="26"/>
      <c r="F201" s="18"/>
      <c r="H201" s="15"/>
      <c r="I201" s="14"/>
      <c r="J201" s="29"/>
      <c r="K201" s="29"/>
      <c r="L201" s="29"/>
      <c r="M201" s="29"/>
    </row>
    <row r="202" spans="2:13" ht="17.399999999999999" x14ac:dyDescent="0.45">
      <c r="B202" s="17"/>
      <c r="C202" s="18">
        <v>0</v>
      </c>
      <c r="D202" s="26"/>
      <c r="E202" s="26"/>
      <c r="F202" s="18"/>
      <c r="H202" s="15"/>
      <c r="I202" s="14"/>
      <c r="J202" s="29"/>
      <c r="K202" s="29"/>
      <c r="L202" s="29"/>
      <c r="M202" s="29"/>
    </row>
    <row r="203" spans="2:13" ht="17.399999999999999" x14ac:dyDescent="0.45">
      <c r="B203" s="17"/>
      <c r="C203" s="18">
        <v>0</v>
      </c>
      <c r="D203" s="26"/>
      <c r="E203" s="26"/>
      <c r="F203" s="18"/>
      <c r="H203" s="15"/>
      <c r="I203" s="14"/>
      <c r="J203" s="29"/>
      <c r="K203" s="29"/>
      <c r="L203" s="29"/>
      <c r="M203" s="29"/>
    </row>
    <row r="204" spans="2:13" ht="17.399999999999999" x14ac:dyDescent="0.45">
      <c r="B204" s="17"/>
      <c r="C204" s="18">
        <v>0</v>
      </c>
      <c r="D204" s="26"/>
      <c r="E204" s="26"/>
      <c r="F204" s="18"/>
      <c r="H204" s="15"/>
      <c r="I204" s="14"/>
      <c r="J204" s="29"/>
      <c r="K204" s="29"/>
      <c r="L204" s="29"/>
      <c r="M204" s="29"/>
    </row>
    <row r="205" spans="2:13" ht="17.399999999999999" x14ac:dyDescent="0.45">
      <c r="B205" s="17"/>
      <c r="C205" s="18">
        <v>0</v>
      </c>
      <c r="D205" s="18"/>
      <c r="E205" s="18"/>
      <c r="F205" s="18"/>
      <c r="H205" s="15"/>
      <c r="I205" s="14"/>
      <c r="J205" s="29"/>
      <c r="K205" s="29"/>
      <c r="L205" s="29"/>
      <c r="M205" s="29"/>
    </row>
    <row r="206" spans="2:13" ht="18" thickBot="1" x14ac:dyDescent="0.5">
      <c r="B206" s="17"/>
      <c r="C206" s="18">
        <v>0</v>
      </c>
      <c r="D206" s="18"/>
      <c r="E206" s="18"/>
      <c r="F206" s="18"/>
      <c r="H206" s="16"/>
      <c r="I206" s="14"/>
      <c r="J206" s="30"/>
      <c r="K206" s="30"/>
      <c r="L206" s="30"/>
      <c r="M206" s="30"/>
    </row>
    <row r="207" spans="2:13" ht="21.6" thickBot="1" x14ac:dyDescent="0.55000000000000004">
      <c r="B207" s="17"/>
      <c r="C207" s="18">
        <v>0</v>
      </c>
      <c r="D207" s="19"/>
      <c r="E207" s="19"/>
      <c r="F207" s="19"/>
      <c r="H207" s="12">
        <f>SUM(H195:H206)</f>
        <v>6</v>
      </c>
      <c r="I207" s="43" t="str">
        <f>IF(H207=6,"YA NO PUEDE SOLICITAR DIAS ADMINISTRATIVOS","PUEDE SOLICITAR DIAS ADMINISTRATIVOS")</f>
        <v>YA NO PUEDE SOLICITAR DIAS ADMINISTRATIVOS</v>
      </c>
      <c r="J207" s="44"/>
      <c r="K207" s="44"/>
      <c r="L207" s="44"/>
      <c r="M207" s="45"/>
    </row>
    <row r="208" spans="2:13" ht="21.6" thickBot="1" x14ac:dyDescent="0.55000000000000004">
      <c r="B208" s="17"/>
      <c r="C208" s="18">
        <v>0</v>
      </c>
      <c r="D208" s="19"/>
      <c r="E208" s="19"/>
      <c r="F208" s="19"/>
      <c r="H208" s="23">
        <f>6-H207</f>
        <v>0</v>
      </c>
      <c r="I208" s="43" t="str">
        <f>IF(H208=0,"YA NO CUENTA CON ADMINISTRATIVOS","OK")</f>
        <v>YA NO CUENTA CON ADMINISTRATIVOS</v>
      </c>
      <c r="J208" s="44"/>
      <c r="K208" s="44"/>
      <c r="L208" s="44"/>
      <c r="M208" s="45"/>
    </row>
    <row r="209" spans="2:13" ht="17.399999999999999" x14ac:dyDescent="0.45">
      <c r="B209" s="17"/>
      <c r="C209" s="18">
        <v>0</v>
      </c>
      <c r="D209" s="19"/>
      <c r="E209" s="19"/>
      <c r="F209" s="19"/>
      <c r="H209" s="1"/>
    </row>
    <row r="210" spans="2:13" ht="17.399999999999999" x14ac:dyDescent="0.45">
      <c r="B210" s="17"/>
      <c r="C210" s="18">
        <v>0</v>
      </c>
      <c r="D210" s="19"/>
      <c r="E210" s="19"/>
      <c r="F210" s="19"/>
    </row>
    <row r="211" spans="2:13" ht="17.399999999999999" x14ac:dyDescent="0.45">
      <c r="B211" s="17"/>
      <c r="C211" s="18">
        <v>0</v>
      </c>
      <c r="D211" s="19"/>
      <c r="E211" s="19"/>
      <c r="F211" s="19"/>
      <c r="H211" s="24" t="s">
        <v>63</v>
      </c>
      <c r="I211" s="24"/>
      <c r="J211" s="24"/>
      <c r="K211" s="25"/>
      <c r="L211" s="25"/>
    </row>
    <row r="212" spans="2:13" ht="17.399999999999999" x14ac:dyDescent="0.45">
      <c r="B212" s="17"/>
      <c r="C212" s="18">
        <v>0</v>
      </c>
      <c r="D212" s="19"/>
      <c r="E212" s="19"/>
      <c r="F212" s="19"/>
      <c r="H212" s="24" t="s">
        <v>44</v>
      </c>
      <c r="K212" s="25">
        <v>45292</v>
      </c>
      <c r="L212" s="32" t="s">
        <v>22</v>
      </c>
      <c r="M212" s="33" t="s">
        <v>27</v>
      </c>
    </row>
    <row r="213" spans="2:13" ht="17.399999999999999" x14ac:dyDescent="0.45">
      <c r="B213" s="17"/>
      <c r="C213" s="18">
        <v>0</v>
      </c>
      <c r="D213" s="19"/>
      <c r="E213" s="19"/>
      <c r="F213" s="19"/>
      <c r="H213" s="24" t="s">
        <v>88</v>
      </c>
      <c r="K213" s="25">
        <v>45658</v>
      </c>
      <c r="L213" s="25">
        <v>45838</v>
      </c>
    </row>
    <row r="214" spans="2:13" ht="17.399999999999999" x14ac:dyDescent="0.45">
      <c r="B214" s="17"/>
      <c r="C214" s="18">
        <v>0</v>
      </c>
      <c r="D214" s="19"/>
      <c r="E214" s="19"/>
      <c r="F214" s="19"/>
      <c r="K214" s="25">
        <v>45778</v>
      </c>
      <c r="L214" s="25">
        <v>46022</v>
      </c>
    </row>
    <row r="215" spans="2:13" ht="17.399999999999999" x14ac:dyDescent="0.45">
      <c r="B215" s="17"/>
      <c r="C215" s="18">
        <v>0</v>
      </c>
      <c r="D215" s="19"/>
      <c r="E215" s="19"/>
      <c r="F215" s="19"/>
    </row>
    <row r="216" spans="2:13" ht="17.399999999999999" x14ac:dyDescent="0.45">
      <c r="B216" s="17"/>
      <c r="C216" s="18">
        <v>0</v>
      </c>
      <c r="D216" s="19"/>
      <c r="E216" s="19"/>
      <c r="F216" s="19"/>
    </row>
    <row r="217" spans="2:13" ht="17.399999999999999" x14ac:dyDescent="0.45">
      <c r="B217" s="17"/>
      <c r="C217" s="18">
        <v>0</v>
      </c>
      <c r="D217" s="19"/>
      <c r="E217" s="19"/>
      <c r="F217" s="19"/>
    </row>
    <row r="218" spans="2:13" ht="17.399999999999999" x14ac:dyDescent="0.45">
      <c r="B218" s="17"/>
      <c r="C218" s="18">
        <v>0</v>
      </c>
      <c r="D218" s="19"/>
      <c r="E218" s="19"/>
      <c r="F218" s="19"/>
    </row>
    <row r="219" spans="2:13" ht="17.399999999999999" x14ac:dyDescent="0.45">
      <c r="B219" s="17"/>
      <c r="C219" s="18">
        <v>0</v>
      </c>
      <c r="D219" s="19"/>
      <c r="E219" s="19"/>
      <c r="F219" s="19"/>
    </row>
    <row r="220" spans="2:13" ht="18" thickBot="1" x14ac:dyDescent="0.5">
      <c r="B220" s="17"/>
      <c r="C220" s="20">
        <v>0</v>
      </c>
      <c r="D220" s="21"/>
      <c r="E220" s="21"/>
      <c r="F220" s="21"/>
    </row>
    <row r="221" spans="2:13" ht="21.6" thickBot="1" x14ac:dyDescent="0.55000000000000004">
      <c r="B221" s="7">
        <f>+D195-E195</f>
        <v>2</v>
      </c>
      <c r="C221" s="46" t="str">
        <f>IF(D195&lt;=E195,"YA NO TIENE FERIADOS","PUEDE SOLICITAR DIAS FERIADOS")</f>
        <v>PUEDE SOLICITAR DIAS FERIADOS</v>
      </c>
      <c r="D221" s="47"/>
      <c r="E221" s="47"/>
      <c r="F221" s="48"/>
    </row>
    <row r="222" spans="2:13" ht="19.2" thickBot="1" x14ac:dyDescent="0.5">
      <c r="C222" s="49" t="str">
        <f>IF(E195&gt;D195,"EXISTE UN ERROR","OK")</f>
        <v>OK</v>
      </c>
      <c r="D222" s="50"/>
      <c r="E222" s="50"/>
      <c r="F222" s="51"/>
    </row>
    <row r="226" spans="2:13" ht="19.2" thickBot="1" x14ac:dyDescent="0.5">
      <c r="B226" s="22" t="s">
        <v>85</v>
      </c>
      <c r="H226" s="22" t="str">
        <f>+B226</f>
        <v>MEZILUS GABRIELA</v>
      </c>
    </row>
    <row r="227" spans="2:13" ht="18.600000000000001" thickBot="1" x14ac:dyDescent="0.4">
      <c r="B227" s="5" t="s">
        <v>0</v>
      </c>
      <c r="C227" s="5" t="s">
        <v>1</v>
      </c>
      <c r="D227" s="5" t="s">
        <v>11</v>
      </c>
      <c r="E227" s="6" t="s">
        <v>2</v>
      </c>
      <c r="F227" s="6" t="s">
        <v>7</v>
      </c>
      <c r="H227" s="2" t="s">
        <v>3</v>
      </c>
      <c r="I227" s="3" t="s">
        <v>4</v>
      </c>
      <c r="J227" s="3" t="s">
        <v>5</v>
      </c>
      <c r="K227" s="3" t="s">
        <v>6</v>
      </c>
      <c r="L227" s="3" t="s">
        <v>7</v>
      </c>
      <c r="M227" s="4" t="s">
        <v>8</v>
      </c>
    </row>
    <row r="228" spans="2:13" ht="17.399999999999999" x14ac:dyDescent="0.45">
      <c r="B228" s="8">
        <v>15</v>
      </c>
      <c r="C228" s="9">
        <v>0</v>
      </c>
      <c r="D228" s="10">
        <f>+B228+C228</f>
        <v>15</v>
      </c>
      <c r="E228" s="10">
        <f>SUM(B229:B253)</f>
        <v>10</v>
      </c>
      <c r="F228" s="11"/>
      <c r="H228" s="13">
        <v>2</v>
      </c>
      <c r="I228" s="14"/>
      <c r="J228" s="27">
        <v>45721</v>
      </c>
      <c r="K228" s="27">
        <v>45722</v>
      </c>
      <c r="L228" s="35" t="s">
        <v>109</v>
      </c>
      <c r="M228" s="28"/>
    </row>
    <row r="229" spans="2:13" ht="17.399999999999999" x14ac:dyDescent="0.45">
      <c r="B229" s="17">
        <v>10</v>
      </c>
      <c r="C229" s="18">
        <v>0</v>
      </c>
      <c r="D229" s="26">
        <v>45904</v>
      </c>
      <c r="E229" s="26">
        <v>45917</v>
      </c>
      <c r="F229" s="34" t="s">
        <v>165</v>
      </c>
      <c r="H229" s="15">
        <v>1</v>
      </c>
      <c r="I229" s="14"/>
      <c r="J229" s="31">
        <v>45786</v>
      </c>
      <c r="K229" s="31">
        <v>45786</v>
      </c>
      <c r="L229" s="35" t="s">
        <v>189</v>
      </c>
      <c r="M229" s="29"/>
    </row>
    <row r="230" spans="2:13" ht="17.399999999999999" x14ac:dyDescent="0.45">
      <c r="B230" s="17"/>
      <c r="C230" s="18">
        <v>0</v>
      </c>
      <c r="D230" s="26"/>
      <c r="E230" s="26"/>
      <c r="F230" s="18"/>
      <c r="H230" s="15">
        <v>1</v>
      </c>
      <c r="I230" s="14"/>
      <c r="J230" s="31">
        <v>45842</v>
      </c>
      <c r="K230" s="31">
        <v>45842</v>
      </c>
      <c r="L230" s="35" t="s">
        <v>197</v>
      </c>
      <c r="M230" s="29"/>
    </row>
    <row r="231" spans="2:13" ht="17.399999999999999" x14ac:dyDescent="0.45">
      <c r="B231" s="17"/>
      <c r="C231" s="18">
        <v>0</v>
      </c>
      <c r="D231" s="26"/>
      <c r="E231" s="26"/>
      <c r="F231" s="18"/>
      <c r="H231" s="15">
        <v>1</v>
      </c>
      <c r="I231" s="14"/>
      <c r="J231" s="31">
        <v>45932</v>
      </c>
      <c r="K231" s="31">
        <v>45932</v>
      </c>
      <c r="L231" s="35" t="s">
        <v>219</v>
      </c>
      <c r="M231" s="29"/>
    </row>
    <row r="232" spans="2:13" ht="17.399999999999999" x14ac:dyDescent="0.45">
      <c r="B232" s="17"/>
      <c r="C232" s="18">
        <v>0</v>
      </c>
      <c r="D232" s="26"/>
      <c r="E232" s="26"/>
      <c r="F232" s="18"/>
      <c r="H232" s="15"/>
      <c r="I232" s="14"/>
      <c r="J232" s="31"/>
      <c r="K232" s="31"/>
      <c r="L232" s="29"/>
      <c r="M232" s="29"/>
    </row>
    <row r="233" spans="2:13" ht="17.399999999999999" x14ac:dyDescent="0.45">
      <c r="B233" s="17"/>
      <c r="C233" s="18">
        <v>0</v>
      </c>
      <c r="D233" s="26"/>
      <c r="E233" s="26"/>
      <c r="F233" s="18"/>
      <c r="H233" s="15"/>
      <c r="I233" s="14"/>
      <c r="J233" s="29"/>
      <c r="K233" s="29"/>
      <c r="L233" s="29"/>
      <c r="M233" s="29"/>
    </row>
    <row r="234" spans="2:13" ht="17.399999999999999" x14ac:dyDescent="0.45">
      <c r="B234" s="17"/>
      <c r="C234" s="18">
        <v>0</v>
      </c>
      <c r="D234" s="26"/>
      <c r="E234" s="26"/>
      <c r="F234" s="18"/>
      <c r="H234" s="15"/>
      <c r="I234" s="14"/>
      <c r="J234" s="29"/>
      <c r="K234" s="29"/>
      <c r="L234" s="29"/>
      <c r="M234" s="29"/>
    </row>
    <row r="235" spans="2:13" ht="17.399999999999999" x14ac:dyDescent="0.45">
      <c r="B235" s="17"/>
      <c r="C235" s="18">
        <v>0</v>
      </c>
      <c r="D235" s="26"/>
      <c r="E235" s="26"/>
      <c r="F235" s="18"/>
      <c r="H235" s="15"/>
      <c r="I235" s="14"/>
      <c r="J235" s="29"/>
      <c r="K235" s="29"/>
      <c r="L235" s="29"/>
      <c r="M235" s="29"/>
    </row>
    <row r="236" spans="2:13" ht="17.399999999999999" x14ac:dyDescent="0.45">
      <c r="B236" s="17"/>
      <c r="C236" s="18">
        <v>0</v>
      </c>
      <c r="D236" s="26"/>
      <c r="E236" s="26"/>
      <c r="F236" s="18"/>
      <c r="H236" s="15"/>
      <c r="I236" s="14"/>
      <c r="J236" s="29"/>
      <c r="K236" s="29"/>
      <c r="L236" s="29"/>
      <c r="M236" s="29"/>
    </row>
    <row r="237" spans="2:13" ht="17.399999999999999" x14ac:dyDescent="0.45">
      <c r="B237" s="17"/>
      <c r="C237" s="18">
        <v>0</v>
      </c>
      <c r="D237" s="26"/>
      <c r="E237" s="26"/>
      <c r="F237" s="18"/>
      <c r="H237" s="15"/>
      <c r="I237" s="14"/>
      <c r="J237" s="29"/>
      <c r="K237" s="29"/>
      <c r="L237" s="29"/>
      <c r="M237" s="29"/>
    </row>
    <row r="238" spans="2:13" ht="17.399999999999999" x14ac:dyDescent="0.45">
      <c r="B238" s="17"/>
      <c r="C238" s="18">
        <v>0</v>
      </c>
      <c r="D238" s="18"/>
      <c r="E238" s="18"/>
      <c r="F238" s="18"/>
      <c r="H238" s="15"/>
      <c r="I238" s="14"/>
      <c r="J238" s="29"/>
      <c r="K238" s="29"/>
      <c r="L238" s="29"/>
      <c r="M238" s="29"/>
    </row>
    <row r="239" spans="2:13" ht="18" thickBot="1" x14ac:dyDescent="0.5">
      <c r="B239" s="17"/>
      <c r="C239" s="18">
        <v>0</v>
      </c>
      <c r="D239" s="18"/>
      <c r="E239" s="18"/>
      <c r="F239" s="18"/>
      <c r="H239" s="16"/>
      <c r="I239" s="14"/>
      <c r="J239" s="30"/>
      <c r="K239" s="30"/>
      <c r="L239" s="30"/>
      <c r="M239" s="30"/>
    </row>
    <row r="240" spans="2:13" ht="21.6" thickBot="1" x14ac:dyDescent="0.55000000000000004">
      <c r="B240" s="17"/>
      <c r="C240" s="18">
        <v>0</v>
      </c>
      <c r="D240" s="19"/>
      <c r="E240" s="19"/>
      <c r="F240" s="19"/>
      <c r="H240" s="12">
        <f>SUM(H228:H239)</f>
        <v>5</v>
      </c>
      <c r="I240" s="43" t="str">
        <f>IF(H240=6,"YA NO PUEDE SOLICITAR DIAS ADMINISTRATIVOS","PUEDE SOLICITAR DIAS ADMINISTRATIVOS")</f>
        <v>PUEDE SOLICITAR DIAS ADMINISTRATIVOS</v>
      </c>
      <c r="J240" s="44"/>
      <c r="K240" s="44"/>
      <c r="L240" s="44"/>
      <c r="M240" s="45"/>
    </row>
    <row r="241" spans="2:13" ht="21.6" thickBot="1" x14ac:dyDescent="0.55000000000000004">
      <c r="B241" s="17"/>
      <c r="C241" s="18">
        <v>0</v>
      </c>
      <c r="D241" s="19"/>
      <c r="E241" s="19"/>
      <c r="F241" s="19"/>
      <c r="H241" s="23">
        <f>6-H240</f>
        <v>1</v>
      </c>
      <c r="I241" s="43" t="str">
        <f>IF(H241=0,"YA NO CUENTA CON ADMINISTRATIVOS","OK")</f>
        <v>OK</v>
      </c>
      <c r="J241" s="44"/>
      <c r="K241" s="44"/>
      <c r="L241" s="44"/>
      <c r="M241" s="45"/>
    </row>
    <row r="242" spans="2:13" ht="17.399999999999999" x14ac:dyDescent="0.45">
      <c r="B242" s="17"/>
      <c r="C242" s="18">
        <v>0</v>
      </c>
      <c r="D242" s="19"/>
      <c r="E242" s="19"/>
      <c r="F242" s="19"/>
      <c r="H242" s="1"/>
    </row>
    <row r="243" spans="2:13" ht="17.399999999999999" x14ac:dyDescent="0.45">
      <c r="B243" s="17"/>
      <c r="C243" s="18">
        <v>0</v>
      </c>
      <c r="D243" s="19"/>
      <c r="E243" s="19"/>
      <c r="F243" s="19"/>
    </row>
    <row r="244" spans="2:13" ht="17.399999999999999" x14ac:dyDescent="0.45">
      <c r="B244" s="17"/>
      <c r="C244" s="18">
        <v>0</v>
      </c>
      <c r="D244" s="19"/>
      <c r="E244" s="19"/>
      <c r="F244" s="19"/>
      <c r="H244" s="24" t="s">
        <v>20</v>
      </c>
      <c r="I244" s="24"/>
      <c r="J244" s="24"/>
      <c r="K244" s="25"/>
      <c r="L244" s="25"/>
    </row>
    <row r="245" spans="2:13" ht="17.399999999999999" x14ac:dyDescent="0.45">
      <c r="B245" s="17"/>
      <c r="C245" s="18">
        <v>0</v>
      </c>
      <c r="D245" s="19"/>
      <c r="E245" s="19"/>
      <c r="F245" s="19"/>
      <c r="H245" s="24" t="s">
        <v>21</v>
      </c>
      <c r="K245" s="25">
        <v>45292</v>
      </c>
      <c r="L245" s="32" t="s">
        <v>22</v>
      </c>
      <c r="M245" s="33" t="s">
        <v>23</v>
      </c>
    </row>
    <row r="246" spans="2:13" ht="17.399999999999999" x14ac:dyDescent="0.45">
      <c r="B246" s="17"/>
      <c r="C246" s="18">
        <v>0</v>
      </c>
      <c r="D246" s="19"/>
      <c r="E246" s="19"/>
      <c r="F246" s="19"/>
      <c r="H246" s="24" t="s">
        <v>86</v>
      </c>
      <c r="K246" s="25">
        <v>45689</v>
      </c>
      <c r="L246" s="25">
        <v>46022</v>
      </c>
    </row>
    <row r="247" spans="2:13" ht="17.399999999999999" x14ac:dyDescent="0.45">
      <c r="B247" s="17"/>
      <c r="C247" s="18">
        <v>0</v>
      </c>
      <c r="D247" s="19"/>
      <c r="E247" s="19"/>
      <c r="F247" s="19"/>
    </row>
    <row r="248" spans="2:13" ht="17.399999999999999" x14ac:dyDescent="0.45">
      <c r="B248" s="17"/>
      <c r="C248" s="18">
        <v>0</v>
      </c>
      <c r="D248" s="19"/>
      <c r="E248" s="19"/>
      <c r="F248" s="19"/>
    </row>
    <row r="249" spans="2:13" ht="17.399999999999999" x14ac:dyDescent="0.45">
      <c r="B249" s="17"/>
      <c r="C249" s="18">
        <v>0</v>
      </c>
      <c r="D249" s="19"/>
      <c r="E249" s="19"/>
      <c r="F249" s="19"/>
    </row>
    <row r="250" spans="2:13" ht="17.399999999999999" x14ac:dyDescent="0.45">
      <c r="B250" s="17"/>
      <c r="C250" s="18">
        <v>0</v>
      </c>
      <c r="D250" s="19"/>
      <c r="E250" s="19"/>
      <c r="F250" s="19"/>
    </row>
    <row r="251" spans="2:13" ht="17.399999999999999" x14ac:dyDescent="0.45">
      <c r="B251" s="17"/>
      <c r="C251" s="18">
        <v>0</v>
      </c>
      <c r="D251" s="19"/>
      <c r="E251" s="19"/>
      <c r="F251" s="19"/>
    </row>
    <row r="252" spans="2:13" ht="17.399999999999999" x14ac:dyDescent="0.45">
      <c r="B252" s="17"/>
      <c r="C252" s="18">
        <v>0</v>
      </c>
      <c r="D252" s="19"/>
      <c r="E252" s="19"/>
      <c r="F252" s="19"/>
    </row>
    <row r="253" spans="2:13" ht="18" thickBot="1" x14ac:dyDescent="0.5">
      <c r="B253" s="17"/>
      <c r="C253" s="20">
        <v>0</v>
      </c>
      <c r="D253" s="21"/>
      <c r="E253" s="21"/>
      <c r="F253" s="21"/>
    </row>
    <row r="254" spans="2:13" ht="21.6" thickBot="1" x14ac:dyDescent="0.55000000000000004">
      <c r="B254" s="7">
        <f>+D228-E228</f>
        <v>5</v>
      </c>
      <c r="C254" s="46" t="str">
        <f>IF(D228&lt;=E228,"YA NO TIENE FERIADOS","PUEDE SOLICITAR DIAS FERIADOS")</f>
        <v>PUEDE SOLICITAR DIAS FERIADOS</v>
      </c>
      <c r="D254" s="47"/>
      <c r="E254" s="47"/>
      <c r="F254" s="48"/>
    </row>
    <row r="255" spans="2:13" ht="19.2" thickBot="1" x14ac:dyDescent="0.5">
      <c r="C255" s="49" t="str">
        <f>IF(E228&gt;D228,"EXISTE UN ERROR","OK")</f>
        <v>OK</v>
      </c>
      <c r="D255" s="50"/>
      <c r="E255" s="50"/>
      <c r="F255" s="51"/>
    </row>
    <row r="260" spans="2:13" ht="19.2" thickBot="1" x14ac:dyDescent="0.5">
      <c r="B260" s="22" t="s">
        <v>42</v>
      </c>
      <c r="H260" s="22" t="str">
        <f>+B260</f>
        <v>PEREZ POLANCO PEDRO TOMAS</v>
      </c>
    </row>
    <row r="261" spans="2:13" ht="18.600000000000001" thickBot="1" x14ac:dyDescent="0.4">
      <c r="B261" s="5" t="s">
        <v>0</v>
      </c>
      <c r="C261" s="5" t="s">
        <v>1</v>
      </c>
      <c r="D261" s="5" t="s">
        <v>11</v>
      </c>
      <c r="E261" s="6" t="s">
        <v>2</v>
      </c>
      <c r="F261" s="6" t="s">
        <v>7</v>
      </c>
      <c r="H261" s="2" t="s">
        <v>3</v>
      </c>
      <c r="I261" s="3" t="s">
        <v>4</v>
      </c>
      <c r="J261" s="3" t="s">
        <v>5</v>
      </c>
      <c r="K261" s="3" t="s">
        <v>6</v>
      </c>
      <c r="L261" s="3" t="s">
        <v>7</v>
      </c>
      <c r="M261" s="4" t="s">
        <v>8</v>
      </c>
    </row>
    <row r="262" spans="2:13" ht="17.399999999999999" x14ac:dyDescent="0.45">
      <c r="B262" s="8">
        <v>8</v>
      </c>
      <c r="C262" s="9">
        <v>0</v>
      </c>
      <c r="D262" s="10">
        <f>+B262+C262</f>
        <v>8</v>
      </c>
      <c r="E262" s="10">
        <f>SUM(B263:B287)</f>
        <v>0</v>
      </c>
      <c r="F262" s="11"/>
      <c r="H262" s="13"/>
      <c r="I262" s="14"/>
      <c r="J262" s="27"/>
      <c r="K262" s="27"/>
      <c r="L262" s="29"/>
      <c r="M262" s="28"/>
    </row>
    <row r="263" spans="2:13" ht="17.399999999999999" x14ac:dyDescent="0.45">
      <c r="B263" s="17"/>
      <c r="C263" s="18">
        <v>0</v>
      </c>
      <c r="D263" s="26"/>
      <c r="E263" s="26"/>
      <c r="F263" s="18"/>
      <c r="H263" s="15"/>
      <c r="I263" s="14"/>
      <c r="J263" s="31"/>
      <c r="K263" s="31"/>
      <c r="L263" s="29"/>
      <c r="M263" s="29"/>
    </row>
    <row r="264" spans="2:13" ht="17.399999999999999" x14ac:dyDescent="0.45">
      <c r="B264" s="17"/>
      <c r="C264" s="18">
        <v>0</v>
      </c>
      <c r="D264" s="26"/>
      <c r="E264" s="26"/>
      <c r="F264" s="18"/>
      <c r="H264" s="15"/>
      <c r="I264" s="14"/>
      <c r="J264" s="31"/>
      <c r="K264" s="31"/>
      <c r="L264" s="29"/>
      <c r="M264" s="29"/>
    </row>
    <row r="265" spans="2:13" ht="17.399999999999999" x14ac:dyDescent="0.45">
      <c r="B265" s="17"/>
      <c r="C265" s="18">
        <v>0</v>
      </c>
      <c r="D265" s="26"/>
      <c r="E265" s="26"/>
      <c r="F265" s="18"/>
      <c r="H265" s="15"/>
      <c r="I265" s="14"/>
      <c r="J265" s="31"/>
      <c r="K265" s="31"/>
      <c r="L265" s="29"/>
      <c r="M265" s="29"/>
    </row>
    <row r="266" spans="2:13" ht="17.399999999999999" x14ac:dyDescent="0.45">
      <c r="B266" s="17"/>
      <c r="C266" s="18">
        <v>0</v>
      </c>
      <c r="D266" s="26"/>
      <c r="E266" s="26"/>
      <c r="F266" s="18"/>
      <c r="H266" s="15"/>
      <c r="I266" s="14"/>
      <c r="J266" s="31"/>
      <c r="K266" s="31"/>
      <c r="L266" s="29"/>
      <c r="M266" s="29"/>
    </row>
    <row r="267" spans="2:13" ht="17.399999999999999" x14ac:dyDescent="0.45">
      <c r="B267" s="17"/>
      <c r="C267" s="18">
        <v>0</v>
      </c>
      <c r="D267" s="26"/>
      <c r="E267" s="26"/>
      <c r="F267" s="18"/>
      <c r="H267" s="15"/>
      <c r="I267" s="14"/>
      <c r="J267" s="29"/>
      <c r="K267" s="29"/>
      <c r="L267" s="29"/>
      <c r="M267" s="29"/>
    </row>
    <row r="268" spans="2:13" ht="17.399999999999999" x14ac:dyDescent="0.45">
      <c r="B268" s="17"/>
      <c r="C268" s="18">
        <v>0</v>
      </c>
      <c r="D268" s="26"/>
      <c r="E268" s="26"/>
      <c r="F268" s="18"/>
      <c r="H268" s="15"/>
      <c r="I268" s="14"/>
      <c r="J268" s="29"/>
      <c r="K268" s="29"/>
      <c r="L268" s="29"/>
      <c r="M268" s="29"/>
    </row>
    <row r="269" spans="2:13" ht="17.399999999999999" x14ac:dyDescent="0.45">
      <c r="B269" s="17"/>
      <c r="C269" s="18">
        <v>0</v>
      </c>
      <c r="D269" s="26"/>
      <c r="E269" s="26"/>
      <c r="F269" s="18"/>
      <c r="H269" s="15"/>
      <c r="I269" s="14"/>
      <c r="J269" s="29"/>
      <c r="K269" s="29"/>
      <c r="L269" s="29"/>
      <c r="M269" s="29"/>
    </row>
    <row r="270" spans="2:13" ht="17.399999999999999" x14ac:dyDescent="0.45">
      <c r="B270" s="17"/>
      <c r="C270" s="18">
        <v>0</v>
      </c>
      <c r="D270" s="26"/>
      <c r="E270" s="26"/>
      <c r="F270" s="18"/>
      <c r="H270" s="15"/>
      <c r="I270" s="14"/>
      <c r="J270" s="29"/>
      <c r="K270" s="29"/>
      <c r="L270" s="29"/>
      <c r="M270" s="29"/>
    </row>
    <row r="271" spans="2:13" ht="17.399999999999999" x14ac:dyDescent="0.45">
      <c r="B271" s="17"/>
      <c r="C271" s="18">
        <v>0</v>
      </c>
      <c r="D271" s="26"/>
      <c r="E271" s="26"/>
      <c r="F271" s="18"/>
      <c r="H271" s="15"/>
      <c r="I271" s="14"/>
      <c r="J271" s="29"/>
      <c r="K271" s="29"/>
      <c r="L271" s="29"/>
      <c r="M271" s="29"/>
    </row>
    <row r="272" spans="2:13" ht="17.399999999999999" x14ac:dyDescent="0.45">
      <c r="B272" s="17"/>
      <c r="C272" s="18">
        <v>0</v>
      </c>
      <c r="D272" s="18"/>
      <c r="E272" s="18"/>
      <c r="F272" s="18"/>
      <c r="H272" s="15"/>
      <c r="I272" s="14"/>
      <c r="J272" s="29"/>
      <c r="K272" s="29"/>
      <c r="L272" s="29"/>
      <c r="M272" s="29"/>
    </row>
    <row r="273" spans="2:13" ht="18" thickBot="1" x14ac:dyDescent="0.5">
      <c r="B273" s="17"/>
      <c r="C273" s="18">
        <v>0</v>
      </c>
      <c r="D273" s="18"/>
      <c r="E273" s="18"/>
      <c r="F273" s="18"/>
      <c r="H273" s="16"/>
      <c r="I273" s="14"/>
      <c r="J273" s="30"/>
      <c r="K273" s="30"/>
      <c r="L273" s="30"/>
      <c r="M273" s="30"/>
    </row>
    <row r="274" spans="2:13" ht="21.6" thickBot="1" x14ac:dyDescent="0.55000000000000004">
      <c r="B274" s="17"/>
      <c r="C274" s="18">
        <v>0</v>
      </c>
      <c r="D274" s="19"/>
      <c r="E274" s="19"/>
      <c r="F274" s="19"/>
      <c r="H274" s="12">
        <f>SUM(H262:H273)</f>
        <v>0</v>
      </c>
      <c r="I274" s="43" t="str">
        <f>IF(H274=6,"YA NO PUEDE SOLICITAR DIAS ADMINISTRATIVOS","PUEDE SOLICITAR DIAS ADMINISTRATIVOS")</f>
        <v>PUEDE SOLICITAR DIAS ADMINISTRATIVOS</v>
      </c>
      <c r="J274" s="44"/>
      <c r="K274" s="44"/>
      <c r="L274" s="44"/>
      <c r="M274" s="45"/>
    </row>
    <row r="275" spans="2:13" ht="21.6" thickBot="1" x14ac:dyDescent="0.55000000000000004">
      <c r="B275" s="17"/>
      <c r="C275" s="18">
        <v>0</v>
      </c>
      <c r="D275" s="19"/>
      <c r="E275" s="19"/>
      <c r="F275" s="19"/>
      <c r="H275" s="23">
        <f>6-H274</f>
        <v>6</v>
      </c>
      <c r="I275" s="43" t="str">
        <f>IF(H275=0,"YA NO CUENTA CON ADMINISTRATIVOS","OK")</f>
        <v>OK</v>
      </c>
      <c r="J275" s="44"/>
      <c r="K275" s="44"/>
      <c r="L275" s="44"/>
      <c r="M275" s="45"/>
    </row>
    <row r="276" spans="2:13" ht="17.399999999999999" x14ac:dyDescent="0.45">
      <c r="B276" s="17"/>
      <c r="C276" s="18">
        <v>0</v>
      </c>
      <c r="D276" s="19"/>
      <c r="E276" s="19"/>
      <c r="F276" s="19"/>
      <c r="H276" s="1"/>
    </row>
    <row r="277" spans="2:13" ht="17.399999999999999" x14ac:dyDescent="0.45">
      <c r="B277" s="17"/>
      <c r="C277" s="18">
        <v>0</v>
      </c>
      <c r="D277" s="19"/>
      <c r="E277" s="19"/>
      <c r="F277" s="19"/>
    </row>
    <row r="278" spans="2:13" ht="17.399999999999999" x14ac:dyDescent="0.45">
      <c r="B278" s="17"/>
      <c r="C278" s="18">
        <v>0</v>
      </c>
      <c r="D278" s="19"/>
      <c r="E278" s="19"/>
      <c r="F278" s="19"/>
      <c r="H278" s="24" t="s">
        <v>43</v>
      </c>
      <c r="I278" s="24"/>
      <c r="J278" s="24"/>
      <c r="K278" s="25"/>
      <c r="L278" s="25"/>
    </row>
    <row r="279" spans="2:13" ht="17.399999999999999" x14ac:dyDescent="0.45">
      <c r="B279" s="17"/>
      <c r="C279" s="18">
        <v>0</v>
      </c>
      <c r="D279" s="19"/>
      <c r="E279" s="19"/>
      <c r="F279" s="19"/>
      <c r="H279" s="24" t="s">
        <v>44</v>
      </c>
      <c r="K279" s="25">
        <v>45474</v>
      </c>
      <c r="L279" s="32" t="s">
        <v>45</v>
      </c>
      <c r="M279" s="33" t="s">
        <v>27</v>
      </c>
    </row>
    <row r="280" spans="2:13" ht="17.399999999999999" x14ac:dyDescent="0.45">
      <c r="B280" s="17"/>
      <c r="C280" s="18">
        <v>0</v>
      </c>
      <c r="D280" s="19"/>
      <c r="E280" s="19"/>
      <c r="F280" s="19"/>
      <c r="H280" s="24" t="s">
        <v>87</v>
      </c>
      <c r="K280" s="25">
        <v>45658</v>
      </c>
      <c r="L280" s="25">
        <v>45777</v>
      </c>
    </row>
    <row r="281" spans="2:13" ht="17.399999999999999" x14ac:dyDescent="0.45">
      <c r="B281" s="17"/>
      <c r="C281" s="18">
        <v>0</v>
      </c>
      <c r="D281" s="19"/>
      <c r="E281" s="19"/>
      <c r="F281" s="19"/>
    </row>
    <row r="282" spans="2:13" ht="17.399999999999999" x14ac:dyDescent="0.45">
      <c r="B282" s="17"/>
      <c r="C282" s="18">
        <v>0</v>
      </c>
      <c r="D282" s="19"/>
      <c r="E282" s="19"/>
      <c r="F282" s="19"/>
    </row>
    <row r="283" spans="2:13" ht="17.399999999999999" x14ac:dyDescent="0.45">
      <c r="B283" s="17"/>
      <c r="C283" s="18">
        <v>0</v>
      </c>
      <c r="D283" s="19"/>
      <c r="E283" s="19"/>
      <c r="F283" s="19"/>
    </row>
    <row r="284" spans="2:13" ht="17.399999999999999" x14ac:dyDescent="0.45">
      <c r="B284" s="17"/>
      <c r="C284" s="18">
        <v>0</v>
      </c>
      <c r="D284" s="19"/>
      <c r="E284" s="19"/>
      <c r="F284" s="19"/>
    </row>
    <row r="285" spans="2:13" ht="17.399999999999999" x14ac:dyDescent="0.45">
      <c r="B285" s="17"/>
      <c r="C285" s="18">
        <v>0</v>
      </c>
      <c r="D285" s="19"/>
      <c r="E285" s="19"/>
      <c r="F285" s="19"/>
    </row>
    <row r="286" spans="2:13" ht="17.399999999999999" x14ac:dyDescent="0.45">
      <c r="B286" s="17"/>
      <c r="C286" s="18">
        <v>0</v>
      </c>
      <c r="D286" s="19"/>
      <c r="E286" s="19"/>
      <c r="F286" s="19"/>
    </row>
    <row r="287" spans="2:13" ht="18" thickBot="1" x14ac:dyDescent="0.5">
      <c r="B287" s="17"/>
      <c r="C287" s="20">
        <v>0</v>
      </c>
      <c r="D287" s="21"/>
      <c r="E287" s="21"/>
      <c r="F287" s="21"/>
    </row>
    <row r="288" spans="2:13" ht="21.6" thickBot="1" x14ac:dyDescent="0.55000000000000004">
      <c r="B288" s="7">
        <f>+D262-E262</f>
        <v>8</v>
      </c>
      <c r="C288" s="46" t="str">
        <f>IF(D262&lt;=E262,"YA NO TIENE FERIADOS","PUEDE SOLICITAR DIAS FERIADOS")</f>
        <v>PUEDE SOLICITAR DIAS FERIADOS</v>
      </c>
      <c r="D288" s="47"/>
      <c r="E288" s="47"/>
      <c r="F288" s="48"/>
    </row>
    <row r="289" spans="2:13" ht="19.2" thickBot="1" x14ac:dyDescent="0.5">
      <c r="C289" s="49" t="str">
        <f>IF(E262&gt;D262,"EXISTE UN ERROR","OK")</f>
        <v>OK</v>
      </c>
      <c r="D289" s="50"/>
      <c r="E289" s="50"/>
      <c r="F289" s="51"/>
    </row>
    <row r="291" spans="2:13" ht="19.2" thickBot="1" x14ac:dyDescent="0.5">
      <c r="B291" s="22" t="s">
        <v>122</v>
      </c>
      <c r="H291" s="22" t="str">
        <f>+B291</f>
        <v>MEDINA LEPE KATHERINE ANGELICA</v>
      </c>
    </row>
    <row r="292" spans="2:13" ht="18.600000000000001" thickBot="1" x14ac:dyDescent="0.4">
      <c r="B292" s="5" t="s">
        <v>0</v>
      </c>
      <c r="C292" s="5" t="s">
        <v>1</v>
      </c>
      <c r="D292" s="5" t="s">
        <v>11</v>
      </c>
      <c r="E292" s="6" t="s">
        <v>2</v>
      </c>
      <c r="F292" s="6" t="s">
        <v>7</v>
      </c>
      <c r="H292" s="2" t="s">
        <v>3</v>
      </c>
      <c r="I292" s="3" t="s">
        <v>4</v>
      </c>
      <c r="J292" s="3" t="s">
        <v>5</v>
      </c>
      <c r="K292" s="3" t="s">
        <v>6</v>
      </c>
      <c r="L292" s="3" t="s">
        <v>7</v>
      </c>
      <c r="M292" s="4" t="s">
        <v>8</v>
      </c>
    </row>
    <row r="293" spans="2:13" ht="17.399999999999999" x14ac:dyDescent="0.45">
      <c r="B293" s="8">
        <v>0</v>
      </c>
      <c r="C293" s="9">
        <v>0</v>
      </c>
      <c r="D293" s="10">
        <f>+B293+C293</f>
        <v>0</v>
      </c>
      <c r="E293" s="10">
        <f>SUM(B294:B318)</f>
        <v>0</v>
      </c>
      <c r="F293" s="11"/>
      <c r="H293" s="13">
        <v>1</v>
      </c>
      <c r="I293" s="14"/>
      <c r="J293" s="27">
        <v>45832</v>
      </c>
      <c r="K293" s="27">
        <v>45832</v>
      </c>
      <c r="L293" s="35" t="s">
        <v>195</v>
      </c>
      <c r="M293" s="28"/>
    </row>
    <row r="294" spans="2:13" ht="17.399999999999999" x14ac:dyDescent="0.45">
      <c r="B294" s="17"/>
      <c r="C294" s="18">
        <v>0</v>
      </c>
      <c r="D294" s="26"/>
      <c r="E294" s="26"/>
      <c r="F294" s="18"/>
      <c r="H294" s="15">
        <v>1</v>
      </c>
      <c r="I294" s="14"/>
      <c r="J294" s="31">
        <v>45975</v>
      </c>
      <c r="K294" s="31">
        <v>45975</v>
      </c>
      <c r="L294" s="35" t="s">
        <v>228</v>
      </c>
      <c r="M294" s="29"/>
    </row>
    <row r="295" spans="2:13" ht="17.399999999999999" x14ac:dyDescent="0.45">
      <c r="B295" s="17"/>
      <c r="C295" s="18">
        <v>0</v>
      </c>
      <c r="D295" s="26"/>
      <c r="E295" s="26"/>
      <c r="F295" s="18"/>
      <c r="H295" s="15"/>
      <c r="I295" s="14"/>
      <c r="J295" s="31"/>
      <c r="K295" s="31"/>
      <c r="L295" s="29"/>
      <c r="M295" s="29"/>
    </row>
    <row r="296" spans="2:13" ht="17.399999999999999" x14ac:dyDescent="0.45">
      <c r="B296" s="17"/>
      <c r="C296" s="18">
        <v>0</v>
      </c>
      <c r="D296" s="26"/>
      <c r="E296" s="26"/>
      <c r="F296" s="18"/>
      <c r="H296" s="15"/>
      <c r="I296" s="14"/>
      <c r="J296" s="31"/>
      <c r="K296" s="31"/>
      <c r="L296" s="29"/>
      <c r="M296" s="29"/>
    </row>
    <row r="297" spans="2:13" ht="17.399999999999999" x14ac:dyDescent="0.45">
      <c r="B297" s="17"/>
      <c r="C297" s="18">
        <v>0</v>
      </c>
      <c r="D297" s="26"/>
      <c r="E297" s="26"/>
      <c r="F297" s="18"/>
      <c r="H297" s="15"/>
      <c r="I297" s="14"/>
      <c r="J297" s="31"/>
      <c r="K297" s="31"/>
      <c r="L297" s="29"/>
      <c r="M297" s="29"/>
    </row>
    <row r="298" spans="2:13" ht="17.399999999999999" x14ac:dyDescent="0.45">
      <c r="B298" s="17"/>
      <c r="C298" s="18">
        <v>0</v>
      </c>
      <c r="D298" s="26"/>
      <c r="E298" s="26"/>
      <c r="F298" s="18"/>
      <c r="H298" s="15"/>
      <c r="I298" s="14"/>
      <c r="J298" s="29"/>
      <c r="K298" s="29"/>
      <c r="L298" s="29"/>
      <c r="M298" s="29"/>
    </row>
    <row r="299" spans="2:13" ht="17.399999999999999" x14ac:dyDescent="0.45">
      <c r="B299" s="17"/>
      <c r="C299" s="18">
        <v>0</v>
      </c>
      <c r="D299" s="26"/>
      <c r="E299" s="26"/>
      <c r="F299" s="18"/>
      <c r="H299" s="15"/>
      <c r="I299" s="14"/>
      <c r="J299" s="29"/>
      <c r="K299" s="29"/>
      <c r="L299" s="29"/>
      <c r="M299" s="29"/>
    </row>
    <row r="300" spans="2:13" ht="17.399999999999999" x14ac:dyDescent="0.45">
      <c r="B300" s="17"/>
      <c r="C300" s="18">
        <v>0</v>
      </c>
      <c r="D300" s="26"/>
      <c r="E300" s="26"/>
      <c r="F300" s="18"/>
      <c r="H300" s="15"/>
      <c r="I300" s="14"/>
      <c r="J300" s="29"/>
      <c r="K300" s="29"/>
      <c r="L300" s="29"/>
      <c r="M300" s="29"/>
    </row>
    <row r="301" spans="2:13" ht="17.399999999999999" x14ac:dyDescent="0.45">
      <c r="B301" s="17"/>
      <c r="C301" s="18">
        <v>0</v>
      </c>
      <c r="D301" s="26"/>
      <c r="E301" s="26"/>
      <c r="F301" s="18"/>
      <c r="H301" s="15"/>
      <c r="I301" s="14"/>
      <c r="J301" s="29"/>
      <c r="K301" s="29"/>
      <c r="L301" s="29"/>
      <c r="M301" s="29"/>
    </row>
    <row r="302" spans="2:13" ht="17.399999999999999" x14ac:dyDescent="0.45">
      <c r="B302" s="17"/>
      <c r="C302" s="18">
        <v>0</v>
      </c>
      <c r="D302" s="26"/>
      <c r="E302" s="26"/>
      <c r="F302" s="18"/>
      <c r="H302" s="15"/>
      <c r="I302" s="14"/>
      <c r="J302" s="29"/>
      <c r="K302" s="29"/>
      <c r="L302" s="29"/>
      <c r="M302" s="29"/>
    </row>
    <row r="303" spans="2:13" ht="17.399999999999999" x14ac:dyDescent="0.45">
      <c r="B303" s="17"/>
      <c r="C303" s="18">
        <v>0</v>
      </c>
      <c r="D303" s="18"/>
      <c r="E303" s="18"/>
      <c r="F303" s="18"/>
      <c r="H303" s="15"/>
      <c r="I303" s="14"/>
      <c r="J303" s="29"/>
      <c r="K303" s="29"/>
      <c r="L303" s="29"/>
      <c r="M303" s="29"/>
    </row>
    <row r="304" spans="2:13" ht="18" thickBot="1" x14ac:dyDescent="0.5">
      <c r="B304" s="17"/>
      <c r="C304" s="18">
        <v>0</v>
      </c>
      <c r="D304" s="18"/>
      <c r="E304" s="18"/>
      <c r="F304" s="18"/>
      <c r="H304" s="16"/>
      <c r="I304" s="14"/>
      <c r="J304" s="30"/>
      <c r="K304" s="30"/>
      <c r="L304" s="30"/>
      <c r="M304" s="30"/>
    </row>
    <row r="305" spans="2:13" ht="21.6" thickBot="1" x14ac:dyDescent="0.55000000000000004">
      <c r="B305" s="17"/>
      <c r="C305" s="18">
        <v>0</v>
      </c>
      <c r="D305" s="19"/>
      <c r="E305" s="19"/>
      <c r="F305" s="19"/>
      <c r="H305" s="12">
        <f>SUM(H293:H304)</f>
        <v>2</v>
      </c>
      <c r="I305" s="43" t="str">
        <f>IF(H305=6,"YA NO PUEDE SOLICITAR DIAS ADMINISTRATIVOS","PUEDE SOLICITAR DIAS ADMINISTRATIVOS")</f>
        <v>PUEDE SOLICITAR DIAS ADMINISTRATIVOS</v>
      </c>
      <c r="J305" s="44"/>
      <c r="K305" s="44"/>
      <c r="L305" s="44"/>
      <c r="M305" s="45"/>
    </row>
    <row r="306" spans="2:13" ht="21.6" thickBot="1" x14ac:dyDescent="0.55000000000000004">
      <c r="B306" s="17"/>
      <c r="C306" s="18">
        <v>0</v>
      </c>
      <c r="D306" s="19"/>
      <c r="E306" s="19"/>
      <c r="F306" s="19"/>
      <c r="H306" s="23">
        <f>6-H305</f>
        <v>4</v>
      </c>
      <c r="I306" s="43" t="str">
        <f>IF(H306=0,"YA NO CUENTA CON ADMINISTRATIVOS","OK")</f>
        <v>OK</v>
      </c>
      <c r="J306" s="44"/>
      <c r="K306" s="44"/>
      <c r="L306" s="44"/>
      <c r="M306" s="45"/>
    </row>
    <row r="307" spans="2:13" ht="17.399999999999999" x14ac:dyDescent="0.45">
      <c r="B307" s="17"/>
      <c r="C307" s="18">
        <v>0</v>
      </c>
      <c r="D307" s="19"/>
      <c r="E307" s="19"/>
      <c r="F307" s="19"/>
      <c r="H307" s="1"/>
    </row>
    <row r="308" spans="2:13" ht="17.399999999999999" x14ac:dyDescent="0.45">
      <c r="B308" s="17"/>
      <c r="C308" s="18">
        <v>0</v>
      </c>
      <c r="D308" s="19"/>
      <c r="E308" s="19"/>
      <c r="F308" s="19"/>
    </row>
    <row r="309" spans="2:13" ht="17.399999999999999" x14ac:dyDescent="0.45">
      <c r="B309" s="17"/>
      <c r="C309" s="18">
        <v>0</v>
      </c>
      <c r="D309" s="19"/>
      <c r="E309" s="19"/>
      <c r="F309" s="19"/>
      <c r="H309" s="24" t="s">
        <v>43</v>
      </c>
      <c r="I309" s="24"/>
      <c r="J309" s="24"/>
      <c r="K309" s="25"/>
      <c r="L309" s="25"/>
    </row>
    <row r="310" spans="2:13" ht="17.399999999999999" x14ac:dyDescent="0.45">
      <c r="B310" s="17"/>
      <c r="C310" s="18">
        <v>0</v>
      </c>
      <c r="D310" s="19"/>
      <c r="E310" s="19"/>
      <c r="F310" s="19"/>
      <c r="H310" s="24"/>
      <c r="K310" s="25"/>
      <c r="L310" s="32"/>
      <c r="M310" s="33" t="s">
        <v>27</v>
      </c>
    </row>
    <row r="311" spans="2:13" ht="17.399999999999999" x14ac:dyDescent="0.45">
      <c r="B311" s="17"/>
      <c r="C311" s="18">
        <v>0</v>
      </c>
      <c r="D311" s="19"/>
      <c r="E311" s="19"/>
      <c r="F311" s="19"/>
      <c r="H311" s="24" t="s">
        <v>87</v>
      </c>
      <c r="K311" s="25">
        <v>45817</v>
      </c>
      <c r="L311" s="25">
        <v>46022</v>
      </c>
    </row>
    <row r="312" spans="2:13" ht="17.399999999999999" x14ac:dyDescent="0.45">
      <c r="B312" s="17"/>
      <c r="C312" s="18">
        <v>0</v>
      </c>
      <c r="D312" s="19"/>
      <c r="E312" s="19"/>
      <c r="F312" s="19"/>
    </row>
    <row r="313" spans="2:13" ht="17.399999999999999" x14ac:dyDescent="0.45">
      <c r="B313" s="17"/>
      <c r="C313" s="18">
        <v>0</v>
      </c>
      <c r="D313" s="19"/>
      <c r="E313" s="19"/>
      <c r="F313" s="19"/>
    </row>
    <row r="314" spans="2:13" ht="17.399999999999999" x14ac:dyDescent="0.45">
      <c r="B314" s="17"/>
      <c r="C314" s="18">
        <v>0</v>
      </c>
      <c r="D314" s="19"/>
      <c r="E314" s="19"/>
      <c r="F314" s="19"/>
    </row>
    <row r="315" spans="2:13" ht="17.399999999999999" x14ac:dyDescent="0.45">
      <c r="B315" s="17"/>
      <c r="C315" s="18">
        <v>0</v>
      </c>
      <c r="D315" s="19"/>
      <c r="E315" s="19"/>
      <c r="F315" s="19"/>
    </row>
    <row r="316" spans="2:13" ht="17.399999999999999" x14ac:dyDescent="0.45">
      <c r="B316" s="17"/>
      <c r="C316" s="18">
        <v>0</v>
      </c>
      <c r="D316" s="19"/>
      <c r="E316" s="19"/>
      <c r="F316" s="19"/>
    </row>
    <row r="317" spans="2:13" ht="17.399999999999999" x14ac:dyDescent="0.45">
      <c r="B317" s="17"/>
      <c r="C317" s="18">
        <v>0</v>
      </c>
      <c r="D317" s="19"/>
      <c r="E317" s="19"/>
      <c r="F317" s="19"/>
    </row>
    <row r="318" spans="2:13" ht="18" thickBot="1" x14ac:dyDescent="0.5">
      <c r="B318" s="17"/>
      <c r="C318" s="20">
        <v>0</v>
      </c>
      <c r="D318" s="21"/>
      <c r="E318" s="21"/>
      <c r="F318" s="21"/>
    </row>
    <row r="319" spans="2:13" ht="21.6" thickBot="1" x14ac:dyDescent="0.55000000000000004">
      <c r="B319" s="7">
        <f>+D293-E293</f>
        <v>0</v>
      </c>
      <c r="C319" s="46" t="str">
        <f>IF(D293&lt;=E293,"YA NO TIENE FERIADOS","PUEDE SOLICITAR DIAS FERIADOS")</f>
        <v>YA NO TIENE FERIADOS</v>
      </c>
      <c r="D319" s="47"/>
      <c r="E319" s="47"/>
      <c r="F319" s="48"/>
    </row>
    <row r="320" spans="2:13" ht="19.2" thickBot="1" x14ac:dyDescent="0.5">
      <c r="C320" s="49" t="str">
        <f>IF(E293&gt;D293,"EXISTE UN ERROR","OK")</f>
        <v>OK</v>
      </c>
      <c r="D320" s="50"/>
      <c r="E320" s="50"/>
      <c r="F320" s="51"/>
    </row>
    <row r="324" spans="2:13" ht="19.2" thickBot="1" x14ac:dyDescent="0.5">
      <c r="B324" s="22" t="s">
        <v>94</v>
      </c>
      <c r="H324" s="22" t="str">
        <f>+B324</f>
        <v>OCAMPO MOYA GINFIED ANDREA</v>
      </c>
    </row>
    <row r="325" spans="2:13" ht="18.600000000000001" thickBot="1" x14ac:dyDescent="0.4">
      <c r="B325" s="5" t="s">
        <v>0</v>
      </c>
      <c r="C325" s="5" t="s">
        <v>1</v>
      </c>
      <c r="D325" s="5" t="s">
        <v>11</v>
      </c>
      <c r="E325" s="6" t="s">
        <v>2</v>
      </c>
      <c r="F325" s="6" t="s">
        <v>7</v>
      </c>
      <c r="H325" s="2" t="s">
        <v>3</v>
      </c>
      <c r="I325" s="3" t="s">
        <v>4</v>
      </c>
      <c r="J325" s="3" t="s">
        <v>5</v>
      </c>
      <c r="K325" s="3" t="s">
        <v>6</v>
      </c>
      <c r="L325" s="3" t="s">
        <v>7</v>
      </c>
      <c r="M325" s="4" t="s">
        <v>8</v>
      </c>
    </row>
    <row r="326" spans="2:13" ht="17.399999999999999" x14ac:dyDescent="0.45">
      <c r="B326" s="8">
        <v>4</v>
      </c>
      <c r="C326" s="9">
        <v>0</v>
      </c>
      <c r="D326" s="10">
        <f>+B326+C326</f>
        <v>4</v>
      </c>
      <c r="E326" s="10">
        <f>SUM(B327:B351)</f>
        <v>4</v>
      </c>
      <c r="F326" s="11"/>
      <c r="H326" s="13">
        <v>2</v>
      </c>
      <c r="I326" s="14"/>
      <c r="J326" s="27">
        <v>45691</v>
      </c>
      <c r="K326" s="27">
        <v>45692</v>
      </c>
      <c r="L326" s="34" t="s">
        <v>95</v>
      </c>
      <c r="M326" s="28"/>
    </row>
    <row r="327" spans="2:13" ht="17.399999999999999" x14ac:dyDescent="0.45">
      <c r="B327" s="17">
        <v>2</v>
      </c>
      <c r="C327" s="18">
        <v>0</v>
      </c>
      <c r="D327" s="26">
        <v>45757</v>
      </c>
      <c r="E327" s="26">
        <v>45758</v>
      </c>
      <c r="F327" s="34" t="s">
        <v>107</v>
      </c>
      <c r="H327" s="15">
        <v>1</v>
      </c>
      <c r="I327" s="14"/>
      <c r="J327" s="31">
        <v>45744</v>
      </c>
      <c r="K327" s="31">
        <v>45744</v>
      </c>
      <c r="L327" s="35" t="s">
        <v>108</v>
      </c>
      <c r="M327" s="29"/>
    </row>
    <row r="328" spans="2:13" ht="17.399999999999999" x14ac:dyDescent="0.45">
      <c r="B328" s="17">
        <v>2</v>
      </c>
      <c r="C328" s="18">
        <v>0</v>
      </c>
      <c r="D328" s="26">
        <v>45771</v>
      </c>
      <c r="E328" s="26">
        <v>45772</v>
      </c>
      <c r="F328" s="34" t="s">
        <v>184</v>
      </c>
      <c r="H328" s="15">
        <v>1</v>
      </c>
      <c r="I328" s="14"/>
      <c r="J328" s="31">
        <v>45770</v>
      </c>
      <c r="K328" s="31">
        <v>45770</v>
      </c>
      <c r="L328" s="35" t="s">
        <v>181</v>
      </c>
      <c r="M328" s="29"/>
    </row>
    <row r="329" spans="2:13" ht="17.399999999999999" x14ac:dyDescent="0.45">
      <c r="B329" s="17"/>
      <c r="C329" s="18">
        <v>0</v>
      </c>
      <c r="D329" s="26"/>
      <c r="E329" s="26"/>
      <c r="F329" s="18"/>
      <c r="H329" s="15">
        <v>1</v>
      </c>
      <c r="I329" s="14"/>
      <c r="J329" s="31">
        <v>45827</v>
      </c>
      <c r="K329" s="31">
        <v>45827</v>
      </c>
      <c r="L329" s="35" t="s">
        <v>199</v>
      </c>
      <c r="M329" s="29"/>
    </row>
    <row r="330" spans="2:13" ht="17.399999999999999" x14ac:dyDescent="0.45">
      <c r="B330" s="17"/>
      <c r="C330" s="18">
        <v>0</v>
      </c>
      <c r="D330" s="26"/>
      <c r="E330" s="26"/>
      <c r="F330" s="18"/>
      <c r="H330" s="15"/>
      <c r="I330" s="14"/>
      <c r="J330" s="31"/>
      <c r="K330" s="31"/>
      <c r="L330" s="29"/>
      <c r="M330" s="29"/>
    </row>
    <row r="331" spans="2:13" ht="17.399999999999999" x14ac:dyDescent="0.45">
      <c r="B331" s="17"/>
      <c r="C331" s="18">
        <v>0</v>
      </c>
      <c r="D331" s="26"/>
      <c r="E331" s="26"/>
      <c r="F331" s="18"/>
      <c r="H331" s="15"/>
      <c r="I331" s="14"/>
      <c r="J331" s="29"/>
      <c r="K331" s="29"/>
      <c r="L331" s="29"/>
      <c r="M331" s="29"/>
    </row>
    <row r="332" spans="2:13" ht="17.399999999999999" x14ac:dyDescent="0.45">
      <c r="B332" s="17"/>
      <c r="C332" s="18">
        <v>0</v>
      </c>
      <c r="D332" s="26"/>
      <c r="E332" s="26"/>
      <c r="F332" s="18"/>
      <c r="H332" s="15"/>
      <c r="I332" s="14"/>
      <c r="J332" s="29"/>
      <c r="K332" s="29"/>
      <c r="L332" s="29"/>
      <c r="M332" s="29"/>
    </row>
    <row r="333" spans="2:13" ht="17.399999999999999" x14ac:dyDescent="0.45">
      <c r="B333" s="17"/>
      <c r="C333" s="18">
        <v>0</v>
      </c>
      <c r="D333" s="26"/>
      <c r="E333" s="26"/>
      <c r="F333" s="18"/>
      <c r="H333" s="15"/>
      <c r="I333" s="14"/>
      <c r="J333" s="29"/>
      <c r="K333" s="29"/>
      <c r="L333" s="29"/>
      <c r="M333" s="29"/>
    </row>
    <row r="334" spans="2:13" ht="17.399999999999999" x14ac:dyDescent="0.45">
      <c r="B334" s="17"/>
      <c r="C334" s="18">
        <v>0</v>
      </c>
      <c r="D334" s="26"/>
      <c r="E334" s="26"/>
      <c r="F334" s="18"/>
      <c r="H334" s="15"/>
      <c r="I334" s="14"/>
      <c r="J334" s="29"/>
      <c r="K334" s="29"/>
      <c r="L334" s="29"/>
      <c r="M334" s="29"/>
    </row>
    <row r="335" spans="2:13" ht="17.399999999999999" x14ac:dyDescent="0.45">
      <c r="B335" s="17"/>
      <c r="C335" s="18">
        <v>0</v>
      </c>
      <c r="D335" s="26"/>
      <c r="E335" s="26"/>
      <c r="F335" s="18"/>
      <c r="H335" s="15"/>
      <c r="I335" s="14"/>
      <c r="J335" s="29"/>
      <c r="K335" s="29"/>
      <c r="L335" s="29"/>
      <c r="M335" s="29"/>
    </row>
    <row r="336" spans="2:13" ht="17.399999999999999" x14ac:dyDescent="0.45">
      <c r="B336" s="17"/>
      <c r="C336" s="18">
        <v>0</v>
      </c>
      <c r="D336" s="18"/>
      <c r="E336" s="18"/>
      <c r="F336" s="18"/>
      <c r="H336" s="15"/>
      <c r="I336" s="14"/>
      <c r="J336" s="29"/>
      <c r="K336" s="29"/>
      <c r="L336" s="29"/>
      <c r="M336" s="29"/>
    </row>
    <row r="337" spans="2:13" ht="18" thickBot="1" x14ac:dyDescent="0.5">
      <c r="B337" s="17"/>
      <c r="C337" s="18">
        <v>0</v>
      </c>
      <c r="D337" s="18"/>
      <c r="E337" s="18"/>
      <c r="F337" s="18"/>
      <c r="H337" s="16"/>
      <c r="I337" s="14"/>
      <c r="J337" s="30"/>
      <c r="K337" s="30"/>
      <c r="L337" s="30"/>
      <c r="M337" s="30"/>
    </row>
    <row r="338" spans="2:13" ht="21.6" thickBot="1" x14ac:dyDescent="0.55000000000000004">
      <c r="B338" s="17"/>
      <c r="C338" s="18">
        <v>0</v>
      </c>
      <c r="D338" s="19"/>
      <c r="E338" s="19"/>
      <c r="F338" s="19"/>
      <c r="H338" s="12">
        <f>SUM(H326:H337)</f>
        <v>5</v>
      </c>
      <c r="I338" s="43" t="str">
        <f>IF(H338=6,"YA NO PUEDE SOLICITAR DIAS ADMINISTRATIVOS","PUEDE SOLICITAR DIAS ADMINISTRATIVOS")</f>
        <v>PUEDE SOLICITAR DIAS ADMINISTRATIVOS</v>
      </c>
      <c r="J338" s="44"/>
      <c r="K338" s="44"/>
      <c r="L338" s="44"/>
      <c r="M338" s="45"/>
    </row>
    <row r="339" spans="2:13" ht="21.6" thickBot="1" x14ac:dyDescent="0.55000000000000004">
      <c r="B339" s="17"/>
      <c r="C339" s="18">
        <v>0</v>
      </c>
      <c r="D339" s="19"/>
      <c r="E339" s="19"/>
      <c r="F339" s="19"/>
      <c r="H339" s="23">
        <f>6-H338</f>
        <v>1</v>
      </c>
      <c r="I339" s="43" t="str">
        <f>IF(H339=0,"YA NO CUENTA CON ADMINISTRATIVOS","OK")</f>
        <v>OK</v>
      </c>
      <c r="J339" s="44"/>
      <c r="K339" s="44"/>
      <c r="L339" s="44"/>
      <c r="M339" s="45"/>
    </row>
    <row r="340" spans="2:13" ht="17.399999999999999" x14ac:dyDescent="0.45">
      <c r="B340" s="17"/>
      <c r="C340" s="18">
        <v>0</v>
      </c>
      <c r="D340" s="19"/>
      <c r="E340" s="19"/>
      <c r="F340" s="19"/>
      <c r="H340" s="1"/>
    </row>
    <row r="341" spans="2:13" ht="17.399999999999999" x14ac:dyDescent="0.45">
      <c r="B341" s="17"/>
      <c r="C341" s="18">
        <v>0</v>
      </c>
      <c r="D341" s="19"/>
      <c r="E341" s="19"/>
      <c r="F341" s="19"/>
    </row>
    <row r="342" spans="2:13" ht="17.399999999999999" x14ac:dyDescent="0.45">
      <c r="B342" s="17"/>
      <c r="C342" s="18">
        <v>0</v>
      </c>
      <c r="D342" s="19"/>
      <c r="E342" s="19"/>
      <c r="F342" s="19"/>
      <c r="H342" s="24" t="s">
        <v>97</v>
      </c>
      <c r="I342" s="24"/>
      <c r="J342" s="24"/>
      <c r="K342" s="25"/>
      <c r="L342" s="25"/>
    </row>
    <row r="343" spans="2:13" ht="17.399999999999999" x14ac:dyDescent="0.45">
      <c r="B343" s="17"/>
      <c r="C343" s="18">
        <v>0</v>
      </c>
      <c r="D343" s="19"/>
      <c r="E343" s="19"/>
      <c r="F343" s="19"/>
      <c r="H343" s="24" t="s">
        <v>30</v>
      </c>
      <c r="K343" s="25"/>
      <c r="L343" s="32"/>
      <c r="M343" s="33" t="s">
        <v>27</v>
      </c>
    </row>
    <row r="344" spans="2:13" ht="17.399999999999999" x14ac:dyDescent="0.45">
      <c r="B344" s="17"/>
      <c r="C344" s="18">
        <v>0</v>
      </c>
      <c r="D344" s="19"/>
      <c r="E344" s="19"/>
      <c r="F344" s="19"/>
      <c r="H344" s="24" t="s">
        <v>87</v>
      </c>
      <c r="K344" s="25">
        <v>45719</v>
      </c>
      <c r="L344" s="25">
        <v>45808</v>
      </c>
    </row>
    <row r="345" spans="2:13" ht="17.399999999999999" x14ac:dyDescent="0.45">
      <c r="B345" s="17"/>
      <c r="C345" s="18">
        <v>0</v>
      </c>
      <c r="D345" s="19"/>
      <c r="E345" s="19"/>
      <c r="F345" s="19"/>
    </row>
    <row r="346" spans="2:13" ht="17.399999999999999" x14ac:dyDescent="0.45">
      <c r="B346" s="17"/>
      <c r="C346" s="18">
        <v>0</v>
      </c>
      <c r="D346" s="19"/>
      <c r="E346" s="19"/>
      <c r="F346" s="19"/>
    </row>
    <row r="347" spans="2:13" ht="17.399999999999999" x14ac:dyDescent="0.45">
      <c r="B347" s="17"/>
      <c r="C347" s="18">
        <v>0</v>
      </c>
      <c r="D347" s="19"/>
      <c r="E347" s="19"/>
      <c r="F347" s="19"/>
    </row>
    <row r="348" spans="2:13" ht="17.399999999999999" x14ac:dyDescent="0.45">
      <c r="B348" s="17"/>
      <c r="C348" s="18">
        <v>0</v>
      </c>
      <c r="D348" s="19"/>
      <c r="E348" s="19"/>
      <c r="F348" s="19"/>
    </row>
    <row r="349" spans="2:13" ht="17.399999999999999" x14ac:dyDescent="0.45">
      <c r="B349" s="17"/>
      <c r="C349" s="18">
        <v>0</v>
      </c>
      <c r="D349" s="19"/>
      <c r="E349" s="19"/>
      <c r="F349" s="19"/>
    </row>
    <row r="350" spans="2:13" ht="17.399999999999999" x14ac:dyDescent="0.45">
      <c r="B350" s="17"/>
      <c r="C350" s="18">
        <v>0</v>
      </c>
      <c r="D350" s="19"/>
      <c r="E350" s="19"/>
      <c r="F350" s="19"/>
    </row>
    <row r="351" spans="2:13" ht="18" thickBot="1" x14ac:dyDescent="0.5">
      <c r="B351" s="17"/>
      <c r="C351" s="20">
        <v>0</v>
      </c>
      <c r="D351" s="21"/>
      <c r="E351" s="21"/>
      <c r="F351" s="21"/>
    </row>
    <row r="352" spans="2:13" ht="21.6" thickBot="1" x14ac:dyDescent="0.55000000000000004">
      <c r="B352" s="7">
        <f>+D326-E326</f>
        <v>0</v>
      </c>
      <c r="C352" s="46" t="str">
        <f>IF(D326&lt;=E326,"YA NO TIENE FERIADOS","PUEDE SOLICITAR DIAS FERIADOS")</f>
        <v>YA NO TIENE FERIADOS</v>
      </c>
      <c r="D352" s="47"/>
      <c r="E352" s="47"/>
      <c r="F352" s="48"/>
    </row>
    <row r="353" spans="2:13" ht="19.2" thickBot="1" x14ac:dyDescent="0.5">
      <c r="C353" s="49" t="str">
        <f>IF(E326&gt;D326,"EXISTE UN ERROR","OK")</f>
        <v>OK</v>
      </c>
      <c r="D353" s="50"/>
      <c r="E353" s="50"/>
      <c r="F353" s="51"/>
    </row>
    <row r="356" spans="2:13" ht="19.2" thickBot="1" x14ac:dyDescent="0.5">
      <c r="B356" s="22" t="s">
        <v>96</v>
      </c>
      <c r="H356" s="22" t="str">
        <f>+B356</f>
        <v>BAEZA GONZALEZ YESENIA ESTRELLA</v>
      </c>
    </row>
    <row r="357" spans="2:13" ht="18.600000000000001" thickBot="1" x14ac:dyDescent="0.4">
      <c r="B357" s="5" t="s">
        <v>0</v>
      </c>
      <c r="C357" s="5" t="s">
        <v>1</v>
      </c>
      <c r="D357" s="5" t="s">
        <v>11</v>
      </c>
      <c r="E357" s="6" t="s">
        <v>2</v>
      </c>
      <c r="F357" s="6" t="s">
        <v>7</v>
      </c>
      <c r="H357" s="2" t="s">
        <v>3</v>
      </c>
      <c r="I357" s="3" t="s">
        <v>4</v>
      </c>
      <c r="J357" s="3" t="s">
        <v>5</v>
      </c>
      <c r="K357" s="3" t="s">
        <v>6</v>
      </c>
      <c r="L357" s="3" t="s">
        <v>7</v>
      </c>
      <c r="M357" s="4" t="s">
        <v>8</v>
      </c>
    </row>
    <row r="358" spans="2:13" ht="17.399999999999999" x14ac:dyDescent="0.45">
      <c r="B358" s="8"/>
      <c r="C358" s="9">
        <v>0</v>
      </c>
      <c r="D358" s="10">
        <f>+B358+C358</f>
        <v>0</v>
      </c>
      <c r="E358" s="10">
        <f>SUM(B359:B383)</f>
        <v>0</v>
      </c>
      <c r="F358" s="11"/>
      <c r="H358" s="13">
        <v>1</v>
      </c>
      <c r="I358" s="14"/>
      <c r="J358" s="27">
        <v>45742</v>
      </c>
      <c r="K358" s="27">
        <v>45742</v>
      </c>
      <c r="L358" s="35" t="s">
        <v>108</v>
      </c>
      <c r="M358" s="28"/>
    </row>
    <row r="359" spans="2:13" ht="17.399999999999999" x14ac:dyDescent="0.45">
      <c r="B359" s="17"/>
      <c r="C359" s="18">
        <v>0</v>
      </c>
      <c r="D359" s="26"/>
      <c r="E359" s="26"/>
      <c r="F359" s="18"/>
      <c r="H359" s="15"/>
      <c r="I359" s="14"/>
      <c r="J359" s="31"/>
      <c r="K359" s="31"/>
      <c r="L359" s="29"/>
      <c r="M359" s="29"/>
    </row>
    <row r="360" spans="2:13" ht="17.399999999999999" x14ac:dyDescent="0.45">
      <c r="B360" s="17"/>
      <c r="C360" s="18">
        <v>0</v>
      </c>
      <c r="D360" s="26"/>
      <c r="E360" s="26"/>
      <c r="F360" s="18"/>
      <c r="H360" s="15"/>
      <c r="I360" s="14"/>
      <c r="J360" s="31"/>
      <c r="K360" s="31"/>
      <c r="L360" s="29"/>
      <c r="M360" s="29"/>
    </row>
    <row r="361" spans="2:13" ht="17.399999999999999" x14ac:dyDescent="0.45">
      <c r="B361" s="17"/>
      <c r="C361" s="18">
        <v>0</v>
      </c>
      <c r="D361" s="26"/>
      <c r="E361" s="26"/>
      <c r="F361" s="18"/>
      <c r="H361" s="15"/>
      <c r="I361" s="14"/>
      <c r="J361" s="31"/>
      <c r="K361" s="31"/>
      <c r="L361" s="29"/>
      <c r="M361" s="29"/>
    </row>
    <row r="362" spans="2:13" ht="17.399999999999999" x14ac:dyDescent="0.45">
      <c r="B362" s="17"/>
      <c r="C362" s="18">
        <v>0</v>
      </c>
      <c r="D362" s="26"/>
      <c r="E362" s="26"/>
      <c r="F362" s="18"/>
      <c r="H362" s="15"/>
      <c r="I362" s="14"/>
      <c r="J362" s="31"/>
      <c r="K362" s="31"/>
      <c r="L362" s="29"/>
      <c r="M362" s="29"/>
    </row>
    <row r="363" spans="2:13" ht="17.399999999999999" x14ac:dyDescent="0.45">
      <c r="B363" s="17"/>
      <c r="C363" s="18">
        <v>0</v>
      </c>
      <c r="D363" s="26"/>
      <c r="E363" s="26"/>
      <c r="F363" s="18"/>
      <c r="H363" s="15"/>
      <c r="I363" s="14"/>
      <c r="J363" s="29"/>
      <c r="K363" s="29"/>
      <c r="L363" s="29"/>
      <c r="M363" s="29"/>
    </row>
    <row r="364" spans="2:13" ht="17.399999999999999" x14ac:dyDescent="0.45">
      <c r="B364" s="17"/>
      <c r="C364" s="18">
        <v>0</v>
      </c>
      <c r="D364" s="26"/>
      <c r="E364" s="26"/>
      <c r="F364" s="18"/>
      <c r="H364" s="15"/>
      <c r="I364" s="14"/>
      <c r="J364" s="29"/>
      <c r="K364" s="29"/>
      <c r="L364" s="29"/>
      <c r="M364" s="29"/>
    </row>
    <row r="365" spans="2:13" ht="17.399999999999999" x14ac:dyDescent="0.45">
      <c r="B365" s="17"/>
      <c r="C365" s="18">
        <v>0</v>
      </c>
      <c r="D365" s="26"/>
      <c r="E365" s="26"/>
      <c r="F365" s="18"/>
      <c r="H365" s="15"/>
      <c r="I365" s="14"/>
      <c r="J365" s="29"/>
      <c r="K365" s="29"/>
      <c r="L365" s="29"/>
      <c r="M365" s="29"/>
    </row>
    <row r="366" spans="2:13" ht="17.399999999999999" x14ac:dyDescent="0.45">
      <c r="B366" s="17"/>
      <c r="C366" s="18">
        <v>0</v>
      </c>
      <c r="D366" s="26"/>
      <c r="E366" s="26"/>
      <c r="F366" s="18"/>
      <c r="H366" s="15"/>
      <c r="I366" s="14"/>
      <c r="J366" s="29"/>
      <c r="K366" s="29"/>
      <c r="L366" s="29"/>
      <c r="M366" s="29"/>
    </row>
    <row r="367" spans="2:13" ht="17.399999999999999" x14ac:dyDescent="0.45">
      <c r="B367" s="17"/>
      <c r="C367" s="18">
        <v>0</v>
      </c>
      <c r="D367" s="26"/>
      <c r="E367" s="26"/>
      <c r="F367" s="18"/>
      <c r="H367" s="15"/>
      <c r="I367" s="14"/>
      <c r="J367" s="29"/>
      <c r="K367" s="29"/>
      <c r="L367" s="29"/>
      <c r="M367" s="29"/>
    </row>
    <row r="368" spans="2:13" ht="17.399999999999999" x14ac:dyDescent="0.45">
      <c r="B368" s="17"/>
      <c r="C368" s="18">
        <v>0</v>
      </c>
      <c r="D368" s="18"/>
      <c r="E368" s="18"/>
      <c r="F368" s="18"/>
      <c r="H368" s="15"/>
      <c r="I368" s="14"/>
      <c r="J368" s="29"/>
      <c r="K368" s="29"/>
      <c r="L368" s="29"/>
      <c r="M368" s="29"/>
    </row>
    <row r="369" spans="2:13" ht="18" thickBot="1" x14ac:dyDescent="0.5">
      <c r="B369" s="17"/>
      <c r="C369" s="18">
        <v>0</v>
      </c>
      <c r="D369" s="18"/>
      <c r="E369" s="18"/>
      <c r="F369" s="18"/>
      <c r="H369" s="16"/>
      <c r="I369" s="14"/>
      <c r="J369" s="30"/>
      <c r="K369" s="30"/>
      <c r="L369" s="30"/>
      <c r="M369" s="30"/>
    </row>
    <row r="370" spans="2:13" ht="21.6" thickBot="1" x14ac:dyDescent="0.55000000000000004">
      <c r="B370" s="17"/>
      <c r="C370" s="18">
        <v>0</v>
      </c>
      <c r="D370" s="19"/>
      <c r="E370" s="19"/>
      <c r="F370" s="19"/>
      <c r="H370" s="12">
        <f>SUM(H358:H369)</f>
        <v>1</v>
      </c>
      <c r="I370" s="43" t="str">
        <f>IF(H370=2,"YA NO PUEDE SOLICITAR DIAS ADMINISTRATIVOS","PUEDE SOLICITAR DIAS ADMINISTRATIVOS")</f>
        <v>PUEDE SOLICITAR DIAS ADMINISTRATIVOS</v>
      </c>
      <c r="J370" s="44"/>
      <c r="K370" s="44"/>
      <c r="L370" s="44"/>
      <c r="M370" s="45"/>
    </row>
    <row r="371" spans="2:13" ht="21.6" thickBot="1" x14ac:dyDescent="0.55000000000000004">
      <c r="B371" s="17"/>
      <c r="C371" s="18">
        <v>0</v>
      </c>
      <c r="D371" s="19"/>
      <c r="E371" s="19"/>
      <c r="F371" s="19"/>
      <c r="H371" s="23">
        <f>2-H370</f>
        <v>1</v>
      </c>
      <c r="I371" s="43" t="str">
        <f>IF(H371=0,"YA NO CUENTA CON ADMINISTRATIVOS","OK")</f>
        <v>OK</v>
      </c>
      <c r="J371" s="44"/>
      <c r="K371" s="44"/>
      <c r="L371" s="44"/>
      <c r="M371" s="45"/>
    </row>
    <row r="372" spans="2:13" ht="17.399999999999999" x14ac:dyDescent="0.45">
      <c r="B372" s="17"/>
      <c r="C372" s="18">
        <v>0</v>
      </c>
      <c r="D372" s="19"/>
      <c r="E372" s="19"/>
      <c r="F372" s="19"/>
      <c r="H372" s="1"/>
    </row>
    <row r="373" spans="2:13" ht="17.399999999999999" x14ac:dyDescent="0.45">
      <c r="B373" s="17"/>
      <c r="C373" s="18">
        <v>0</v>
      </c>
      <c r="D373" s="19"/>
      <c r="E373" s="19"/>
      <c r="F373" s="19"/>
    </row>
    <row r="374" spans="2:13" ht="17.399999999999999" x14ac:dyDescent="0.45">
      <c r="B374" s="17"/>
      <c r="C374" s="18">
        <v>0</v>
      </c>
      <c r="D374" s="19"/>
      <c r="E374" s="19"/>
      <c r="F374" s="19"/>
      <c r="H374" s="24" t="s">
        <v>97</v>
      </c>
      <c r="I374" s="24"/>
      <c r="J374" s="24"/>
      <c r="K374" s="25"/>
      <c r="L374" s="25"/>
    </row>
    <row r="375" spans="2:13" ht="17.399999999999999" x14ac:dyDescent="0.45">
      <c r="B375" s="17"/>
      <c r="C375" s="18">
        <v>0</v>
      </c>
      <c r="D375" s="19"/>
      <c r="E375" s="19"/>
      <c r="F375" s="19"/>
      <c r="H375" s="24" t="s">
        <v>30</v>
      </c>
      <c r="K375" s="25"/>
      <c r="L375" s="32"/>
      <c r="M375" s="33" t="s">
        <v>27</v>
      </c>
    </row>
    <row r="376" spans="2:13" ht="17.399999999999999" x14ac:dyDescent="0.45">
      <c r="B376" s="17"/>
      <c r="C376" s="18">
        <v>0</v>
      </c>
      <c r="D376" s="19"/>
      <c r="E376" s="19"/>
      <c r="F376" s="19"/>
      <c r="H376" s="24" t="s">
        <v>87</v>
      </c>
      <c r="K376" s="25">
        <v>45719</v>
      </c>
      <c r="L376" s="25">
        <v>45808</v>
      </c>
    </row>
    <row r="377" spans="2:13" ht="17.399999999999999" x14ac:dyDescent="0.45">
      <c r="B377" s="17"/>
      <c r="C377" s="18">
        <v>0</v>
      </c>
      <c r="D377" s="19"/>
      <c r="E377" s="19"/>
      <c r="F377" s="19"/>
    </row>
    <row r="378" spans="2:13" ht="17.399999999999999" x14ac:dyDescent="0.45">
      <c r="B378" s="17"/>
      <c r="C378" s="18">
        <v>0</v>
      </c>
      <c r="D378" s="19"/>
      <c r="E378" s="19"/>
      <c r="F378" s="19"/>
    </row>
    <row r="379" spans="2:13" ht="17.399999999999999" x14ac:dyDescent="0.45">
      <c r="B379" s="17"/>
      <c r="C379" s="18">
        <v>0</v>
      </c>
      <c r="D379" s="19"/>
      <c r="E379" s="19"/>
      <c r="F379" s="19"/>
    </row>
    <row r="380" spans="2:13" ht="17.399999999999999" x14ac:dyDescent="0.45">
      <c r="B380" s="17"/>
      <c r="C380" s="18">
        <v>0</v>
      </c>
      <c r="D380" s="19"/>
      <c r="E380" s="19"/>
      <c r="F380" s="19"/>
    </row>
    <row r="381" spans="2:13" ht="17.399999999999999" x14ac:dyDescent="0.45">
      <c r="B381" s="17"/>
      <c r="C381" s="18">
        <v>0</v>
      </c>
      <c r="D381" s="19"/>
      <c r="E381" s="19"/>
      <c r="F381" s="19"/>
    </row>
    <row r="382" spans="2:13" ht="17.399999999999999" x14ac:dyDescent="0.45">
      <c r="B382" s="17"/>
      <c r="C382" s="18">
        <v>0</v>
      </c>
      <c r="D382" s="19"/>
      <c r="E382" s="19"/>
      <c r="F382" s="19"/>
    </row>
    <row r="383" spans="2:13" ht="18" thickBot="1" x14ac:dyDescent="0.5">
      <c r="B383" s="17"/>
      <c r="C383" s="20">
        <v>0</v>
      </c>
      <c r="D383" s="21"/>
      <c r="E383" s="21"/>
      <c r="F383" s="21"/>
    </row>
    <row r="384" spans="2:13" ht="21.6" thickBot="1" x14ac:dyDescent="0.55000000000000004">
      <c r="B384" s="7">
        <f>+D358-E358</f>
        <v>0</v>
      </c>
      <c r="C384" s="46" t="str">
        <f>IF(D358&lt;=E358,"YA NO TIENE FERIADOS","PUEDE SOLICITAR DIAS FERIADOS")</f>
        <v>YA NO TIENE FERIADOS</v>
      </c>
      <c r="D384" s="47"/>
      <c r="E384" s="47"/>
      <c r="F384" s="48"/>
    </row>
    <row r="385" spans="2:13" ht="19.2" thickBot="1" x14ac:dyDescent="0.5">
      <c r="C385" s="49" t="str">
        <f>IF(E358&gt;D358,"EXISTE UN ERROR","OK")</f>
        <v>OK</v>
      </c>
      <c r="D385" s="50"/>
      <c r="E385" s="50"/>
      <c r="F385" s="51"/>
    </row>
    <row r="387" spans="2:13" ht="19.2" thickBot="1" x14ac:dyDescent="0.5">
      <c r="B387" s="22" t="s">
        <v>100</v>
      </c>
      <c r="H387" s="22" t="str">
        <f>+B387</f>
        <v>SILVA LARA KARLA VALENTINA</v>
      </c>
    </row>
    <row r="388" spans="2:13" ht="18.600000000000001" thickBot="1" x14ac:dyDescent="0.4">
      <c r="B388" s="5" t="s">
        <v>0</v>
      </c>
      <c r="C388" s="5" t="s">
        <v>1</v>
      </c>
      <c r="D388" s="5" t="s">
        <v>11</v>
      </c>
      <c r="E388" s="6" t="s">
        <v>2</v>
      </c>
      <c r="F388" s="6" t="s">
        <v>7</v>
      </c>
      <c r="H388" s="2" t="s">
        <v>3</v>
      </c>
      <c r="I388" s="3" t="s">
        <v>4</v>
      </c>
      <c r="J388" s="3" t="s">
        <v>5</v>
      </c>
      <c r="K388" s="3" t="s">
        <v>6</v>
      </c>
      <c r="L388" s="3" t="s">
        <v>7</v>
      </c>
      <c r="M388" s="4" t="s">
        <v>8</v>
      </c>
    </row>
    <row r="389" spans="2:13" ht="17.399999999999999" x14ac:dyDescent="0.45">
      <c r="B389" s="8"/>
      <c r="C389" s="9">
        <v>0</v>
      </c>
      <c r="D389" s="10">
        <f>+B389+C389</f>
        <v>0</v>
      </c>
      <c r="E389" s="10">
        <f>SUM(B390:B414)</f>
        <v>0</v>
      </c>
      <c r="F389" s="11"/>
      <c r="H389" s="13">
        <v>1</v>
      </c>
      <c r="I389" s="14"/>
      <c r="J389" s="27">
        <v>45764</v>
      </c>
      <c r="K389" s="27">
        <v>45764</v>
      </c>
      <c r="L389" s="35" t="s">
        <v>185</v>
      </c>
      <c r="M389" s="28"/>
    </row>
    <row r="390" spans="2:13" ht="17.399999999999999" x14ac:dyDescent="0.45">
      <c r="B390" s="17"/>
      <c r="C390" s="18">
        <v>0</v>
      </c>
      <c r="D390" s="26"/>
      <c r="E390" s="26"/>
      <c r="F390" s="18"/>
      <c r="H390" s="15">
        <v>1</v>
      </c>
      <c r="I390" s="14"/>
      <c r="J390" s="31">
        <v>45793</v>
      </c>
      <c r="K390" s="31">
        <v>45793</v>
      </c>
      <c r="L390" s="35" t="s">
        <v>189</v>
      </c>
      <c r="M390" s="29"/>
    </row>
    <row r="391" spans="2:13" ht="17.399999999999999" x14ac:dyDescent="0.45">
      <c r="B391" s="17"/>
      <c r="C391" s="18">
        <v>0</v>
      </c>
      <c r="D391" s="26"/>
      <c r="E391" s="26"/>
      <c r="F391" s="18"/>
      <c r="H391" s="15">
        <v>1</v>
      </c>
      <c r="I391" s="14"/>
      <c r="J391" s="31">
        <v>45849</v>
      </c>
      <c r="K391" s="31">
        <v>45849</v>
      </c>
      <c r="L391" s="35" t="s">
        <v>197</v>
      </c>
      <c r="M391" s="29"/>
    </row>
    <row r="392" spans="2:13" ht="17.399999999999999" x14ac:dyDescent="0.45">
      <c r="B392" s="17"/>
      <c r="C392" s="18">
        <v>0</v>
      </c>
      <c r="D392" s="26"/>
      <c r="E392" s="26"/>
      <c r="F392" s="18"/>
      <c r="H392" s="15">
        <v>1</v>
      </c>
      <c r="I392" s="14"/>
      <c r="J392" s="31">
        <v>45859</v>
      </c>
      <c r="K392" s="31">
        <v>45859</v>
      </c>
      <c r="L392" s="35" t="s">
        <v>197</v>
      </c>
      <c r="M392" s="29"/>
    </row>
    <row r="393" spans="2:13" ht="17.399999999999999" x14ac:dyDescent="0.45">
      <c r="B393" s="17"/>
      <c r="C393" s="18">
        <v>0</v>
      </c>
      <c r="D393" s="26"/>
      <c r="E393" s="26"/>
      <c r="F393" s="18"/>
      <c r="H393" s="15">
        <v>1</v>
      </c>
      <c r="I393" s="14"/>
      <c r="J393" s="31">
        <v>45898</v>
      </c>
      <c r="K393" s="31">
        <v>45898</v>
      </c>
      <c r="L393" s="35" t="s">
        <v>170</v>
      </c>
      <c r="M393" s="29"/>
    </row>
    <row r="394" spans="2:13" ht="17.399999999999999" x14ac:dyDescent="0.45">
      <c r="B394" s="17"/>
      <c r="C394" s="18">
        <v>0</v>
      </c>
      <c r="D394" s="26"/>
      <c r="E394" s="26"/>
      <c r="F394" s="18"/>
      <c r="H394" s="15">
        <v>1</v>
      </c>
      <c r="I394" s="14"/>
      <c r="J394" s="31">
        <v>45926</v>
      </c>
      <c r="K394" s="31">
        <v>45926</v>
      </c>
      <c r="L394" s="35" t="s">
        <v>169</v>
      </c>
      <c r="M394" s="29"/>
    </row>
    <row r="395" spans="2:13" ht="17.399999999999999" x14ac:dyDescent="0.45">
      <c r="B395" s="17"/>
      <c r="C395" s="18">
        <v>0</v>
      </c>
      <c r="D395" s="26"/>
      <c r="E395" s="26"/>
      <c r="F395" s="18"/>
      <c r="H395" s="15"/>
      <c r="I395" s="14"/>
      <c r="J395" s="29"/>
      <c r="K395" s="29"/>
      <c r="L395" s="29"/>
      <c r="M395" s="29"/>
    </row>
    <row r="396" spans="2:13" ht="17.399999999999999" x14ac:dyDescent="0.45">
      <c r="B396" s="17"/>
      <c r="C396" s="18">
        <v>0</v>
      </c>
      <c r="D396" s="26"/>
      <c r="E396" s="26"/>
      <c r="F396" s="18"/>
      <c r="H396" s="15"/>
      <c r="I396" s="14"/>
      <c r="J396" s="29"/>
      <c r="K396" s="29"/>
      <c r="L396" s="29"/>
      <c r="M396" s="29"/>
    </row>
    <row r="397" spans="2:13" ht="17.399999999999999" x14ac:dyDescent="0.45">
      <c r="B397" s="17"/>
      <c r="C397" s="18">
        <v>0</v>
      </c>
      <c r="D397" s="26"/>
      <c r="E397" s="26"/>
      <c r="F397" s="18"/>
      <c r="H397" s="15"/>
      <c r="I397" s="14"/>
      <c r="J397" s="29"/>
      <c r="K397" s="29"/>
      <c r="L397" s="29"/>
      <c r="M397" s="29"/>
    </row>
    <row r="398" spans="2:13" ht="17.399999999999999" x14ac:dyDescent="0.45">
      <c r="B398" s="17"/>
      <c r="C398" s="18">
        <v>0</v>
      </c>
      <c r="D398" s="26"/>
      <c r="E398" s="26"/>
      <c r="F398" s="18"/>
      <c r="H398" s="15"/>
      <c r="I398" s="14"/>
      <c r="J398" s="29"/>
      <c r="K398" s="29"/>
      <c r="L398" s="29"/>
      <c r="M398" s="29"/>
    </row>
    <row r="399" spans="2:13" ht="17.399999999999999" x14ac:dyDescent="0.45">
      <c r="B399" s="17"/>
      <c r="C399" s="18">
        <v>0</v>
      </c>
      <c r="D399" s="18"/>
      <c r="E399" s="18"/>
      <c r="F399" s="18"/>
      <c r="H399" s="15"/>
      <c r="I399" s="14"/>
      <c r="J399" s="29"/>
      <c r="K399" s="29"/>
      <c r="L399" s="29"/>
      <c r="M399" s="29"/>
    </row>
    <row r="400" spans="2:13" ht="18" thickBot="1" x14ac:dyDescent="0.5">
      <c r="B400" s="17"/>
      <c r="C400" s="18">
        <v>0</v>
      </c>
      <c r="D400" s="18"/>
      <c r="E400" s="18"/>
      <c r="F400" s="18"/>
      <c r="H400" s="16"/>
      <c r="I400" s="14"/>
      <c r="J400" s="30"/>
      <c r="K400" s="30"/>
      <c r="L400" s="30"/>
      <c r="M400" s="30"/>
    </row>
    <row r="401" spans="2:13" ht="21.6" thickBot="1" x14ac:dyDescent="0.55000000000000004">
      <c r="B401" s="17"/>
      <c r="C401" s="18">
        <v>0</v>
      </c>
      <c r="D401" s="19"/>
      <c r="E401" s="19"/>
      <c r="F401" s="19"/>
      <c r="H401" s="12">
        <f>SUM(H389:H400)</f>
        <v>6</v>
      </c>
      <c r="I401" s="43" t="str">
        <f>IF(H401=6,"YA NO PUEDE SOLICITAR DIAS ADMINISTRATIVOS","PUEDE SOLICITAR DIAS ADMINISTRATIVOS")</f>
        <v>YA NO PUEDE SOLICITAR DIAS ADMINISTRATIVOS</v>
      </c>
      <c r="J401" s="44"/>
      <c r="K401" s="44"/>
      <c r="L401" s="44"/>
      <c r="M401" s="45"/>
    </row>
    <row r="402" spans="2:13" ht="21.6" thickBot="1" x14ac:dyDescent="0.55000000000000004">
      <c r="B402" s="17"/>
      <c r="C402" s="18">
        <v>0</v>
      </c>
      <c r="D402" s="19"/>
      <c r="E402" s="19"/>
      <c r="F402" s="19"/>
      <c r="H402" s="23">
        <f>6-H401</f>
        <v>0</v>
      </c>
      <c r="I402" s="43" t="str">
        <f>IF(H402=0,"YA NO CUENTA CON ADMINISTRATIVOS","OK")</f>
        <v>YA NO CUENTA CON ADMINISTRATIVOS</v>
      </c>
      <c r="J402" s="44"/>
      <c r="K402" s="44"/>
      <c r="L402" s="44"/>
      <c r="M402" s="45"/>
    </row>
    <row r="403" spans="2:13" ht="17.399999999999999" x14ac:dyDescent="0.45">
      <c r="B403" s="17"/>
      <c r="C403" s="18">
        <v>0</v>
      </c>
      <c r="D403" s="19"/>
      <c r="E403" s="19"/>
      <c r="F403" s="19"/>
      <c r="H403" s="1"/>
    </row>
    <row r="404" spans="2:13" ht="17.399999999999999" x14ac:dyDescent="0.45">
      <c r="B404" s="17"/>
      <c r="C404" s="18">
        <v>0</v>
      </c>
      <c r="D404" s="19"/>
      <c r="E404" s="19"/>
      <c r="F404" s="19"/>
    </row>
    <row r="405" spans="2:13" ht="17.399999999999999" x14ac:dyDescent="0.45">
      <c r="B405" s="17"/>
      <c r="C405" s="18">
        <v>0</v>
      </c>
      <c r="D405" s="19"/>
      <c r="E405" s="19"/>
      <c r="F405" s="19"/>
      <c r="H405" s="24" t="s">
        <v>102</v>
      </c>
      <c r="I405" s="24"/>
      <c r="J405" s="24"/>
      <c r="K405" s="25"/>
      <c r="L405" s="25"/>
    </row>
    <row r="406" spans="2:13" ht="17.399999999999999" x14ac:dyDescent="0.45">
      <c r="B406" s="17"/>
      <c r="C406" s="18">
        <v>0</v>
      </c>
      <c r="D406" s="19"/>
      <c r="E406" s="19"/>
      <c r="F406" s="19"/>
      <c r="H406" s="24" t="s">
        <v>30</v>
      </c>
      <c r="K406" s="25"/>
      <c r="L406" s="32"/>
      <c r="M406" s="33" t="s">
        <v>27</v>
      </c>
    </row>
    <row r="407" spans="2:13" ht="17.399999999999999" x14ac:dyDescent="0.45">
      <c r="B407" s="17"/>
      <c r="C407" s="18">
        <v>0</v>
      </c>
      <c r="D407" s="19"/>
      <c r="E407" s="19"/>
      <c r="F407" s="19"/>
      <c r="H407" s="24" t="s">
        <v>101</v>
      </c>
      <c r="K407" s="25">
        <v>45719</v>
      </c>
      <c r="L407" s="25">
        <v>45808</v>
      </c>
    </row>
    <row r="408" spans="2:13" ht="17.399999999999999" x14ac:dyDescent="0.45">
      <c r="B408" s="17"/>
      <c r="C408" s="18">
        <v>0</v>
      </c>
      <c r="D408" s="19"/>
      <c r="E408" s="19"/>
      <c r="F408" s="19"/>
      <c r="K408" s="25">
        <v>45901</v>
      </c>
      <c r="L408" s="25">
        <v>45930</v>
      </c>
    </row>
    <row r="409" spans="2:13" ht="17.399999999999999" x14ac:dyDescent="0.45">
      <c r="B409" s="17"/>
      <c r="C409" s="18">
        <v>0</v>
      </c>
      <c r="D409" s="19"/>
      <c r="E409" s="19"/>
      <c r="F409" s="19"/>
    </row>
    <row r="410" spans="2:13" ht="17.399999999999999" x14ac:dyDescent="0.45">
      <c r="B410" s="17"/>
      <c r="C410" s="18">
        <v>0</v>
      </c>
      <c r="D410" s="19"/>
      <c r="E410" s="19"/>
      <c r="F410" s="19"/>
    </row>
    <row r="411" spans="2:13" ht="17.399999999999999" x14ac:dyDescent="0.45">
      <c r="B411" s="17"/>
      <c r="C411" s="18">
        <v>0</v>
      </c>
      <c r="D411" s="19"/>
      <c r="E411" s="19"/>
      <c r="F411" s="19"/>
    </row>
    <row r="412" spans="2:13" ht="17.399999999999999" x14ac:dyDescent="0.45">
      <c r="B412" s="17"/>
      <c r="C412" s="18">
        <v>0</v>
      </c>
      <c r="D412" s="19"/>
      <c r="E412" s="19"/>
      <c r="F412" s="19"/>
    </row>
    <row r="413" spans="2:13" ht="17.399999999999999" x14ac:dyDescent="0.45">
      <c r="B413" s="17"/>
      <c r="C413" s="18">
        <v>0</v>
      </c>
      <c r="D413" s="19"/>
      <c r="E413" s="19"/>
      <c r="F413" s="19"/>
    </row>
    <row r="414" spans="2:13" ht="18" thickBot="1" x14ac:dyDescent="0.5">
      <c r="B414" s="17"/>
      <c r="C414" s="20">
        <v>0</v>
      </c>
      <c r="D414" s="21"/>
      <c r="E414" s="21"/>
      <c r="F414" s="21"/>
    </row>
    <row r="415" spans="2:13" ht="21.6" thickBot="1" x14ac:dyDescent="0.55000000000000004">
      <c r="B415" s="7">
        <f>+D389-E389</f>
        <v>0</v>
      </c>
      <c r="C415" s="46" t="str">
        <f>IF(D389&lt;=E389,"YA NO TIENE FERIADOS","PUEDE SOLICITAR DIAS FERIADOS")</f>
        <v>YA NO TIENE FERIADOS</v>
      </c>
      <c r="D415" s="47"/>
      <c r="E415" s="47"/>
      <c r="F415" s="48"/>
    </row>
    <row r="416" spans="2:13" ht="19.2" thickBot="1" x14ac:dyDescent="0.5">
      <c r="C416" s="49" t="str">
        <f>IF(E389&gt;D389,"EXISTE UN ERROR","OK")</f>
        <v>OK</v>
      </c>
      <c r="D416" s="50"/>
      <c r="E416" s="50"/>
      <c r="F416" s="51"/>
    </row>
    <row r="419" spans="2:13" ht="19.2" thickBot="1" x14ac:dyDescent="0.5">
      <c r="B419" s="22" t="s">
        <v>117</v>
      </c>
      <c r="H419" s="22" t="str">
        <f>+B419</f>
        <v>GUTIERREZ UGALDE MELANIE VERONICA</v>
      </c>
    </row>
    <row r="420" spans="2:13" ht="18.600000000000001" thickBot="1" x14ac:dyDescent="0.4">
      <c r="B420" s="5" t="s">
        <v>0</v>
      </c>
      <c r="C420" s="5" t="s">
        <v>1</v>
      </c>
      <c r="D420" s="5" t="s">
        <v>11</v>
      </c>
      <c r="E420" s="6" t="s">
        <v>2</v>
      </c>
      <c r="F420" s="6" t="s">
        <v>7</v>
      </c>
      <c r="H420" s="2" t="s">
        <v>3</v>
      </c>
      <c r="I420" s="3" t="s">
        <v>4</v>
      </c>
      <c r="J420" s="3" t="s">
        <v>5</v>
      </c>
      <c r="K420" s="3" t="s">
        <v>6</v>
      </c>
      <c r="L420" s="3" t="s">
        <v>7</v>
      </c>
      <c r="M420" s="4" t="s">
        <v>8</v>
      </c>
    </row>
    <row r="421" spans="2:13" ht="17.399999999999999" x14ac:dyDescent="0.45">
      <c r="B421" s="8">
        <v>4</v>
      </c>
      <c r="C421" s="9">
        <v>0</v>
      </c>
      <c r="D421" s="10">
        <f>+B421+C421</f>
        <v>4</v>
      </c>
      <c r="E421" s="10">
        <f>SUM(B422:B446)</f>
        <v>4</v>
      </c>
      <c r="F421" s="11"/>
      <c r="H421" s="13">
        <v>2</v>
      </c>
      <c r="I421" s="14"/>
      <c r="J421" s="27">
        <v>45799</v>
      </c>
      <c r="K421" s="27">
        <v>45800</v>
      </c>
      <c r="L421" s="35" t="s">
        <v>189</v>
      </c>
      <c r="M421" s="28"/>
    </row>
    <row r="422" spans="2:13" ht="17.399999999999999" x14ac:dyDescent="0.45">
      <c r="B422" s="17">
        <v>3</v>
      </c>
      <c r="C422" s="18">
        <v>0</v>
      </c>
      <c r="D422" s="26">
        <v>45855</v>
      </c>
      <c r="E422" s="26">
        <v>45859</v>
      </c>
      <c r="F422" s="34" t="s">
        <v>193</v>
      </c>
      <c r="H422" s="15">
        <v>0.5</v>
      </c>
      <c r="I422" s="14" t="s">
        <v>9</v>
      </c>
      <c r="J422" s="31">
        <v>45875</v>
      </c>
      <c r="K422" s="31">
        <v>45875</v>
      </c>
      <c r="L422" s="35" t="s">
        <v>144</v>
      </c>
      <c r="M422" s="29"/>
    </row>
    <row r="423" spans="2:13" ht="17.399999999999999" x14ac:dyDescent="0.45">
      <c r="B423" s="17">
        <v>1</v>
      </c>
      <c r="C423" s="18">
        <v>0</v>
      </c>
      <c r="D423" s="26">
        <v>45889</v>
      </c>
      <c r="E423" s="26">
        <v>45889</v>
      </c>
      <c r="F423" s="18"/>
      <c r="H423" s="15">
        <v>1</v>
      </c>
      <c r="I423" s="14"/>
      <c r="J423" s="31">
        <v>45923</v>
      </c>
      <c r="K423" s="31">
        <v>45923</v>
      </c>
      <c r="L423" s="35" t="s">
        <v>169</v>
      </c>
      <c r="M423" s="29"/>
    </row>
    <row r="424" spans="2:13" ht="17.399999999999999" x14ac:dyDescent="0.45">
      <c r="B424" s="17"/>
      <c r="C424" s="18">
        <v>0</v>
      </c>
      <c r="D424" s="26"/>
      <c r="E424" s="26"/>
      <c r="F424" s="18"/>
      <c r="H424" s="15"/>
      <c r="I424" s="14"/>
      <c r="J424" s="31"/>
      <c r="K424" s="31"/>
      <c r="L424" s="29"/>
      <c r="M424" s="29"/>
    </row>
    <row r="425" spans="2:13" ht="17.399999999999999" x14ac:dyDescent="0.45">
      <c r="B425" s="17"/>
      <c r="C425" s="18">
        <v>0</v>
      </c>
      <c r="D425" s="26"/>
      <c r="E425" s="26"/>
      <c r="F425" s="18"/>
      <c r="H425" s="15"/>
      <c r="I425" s="14"/>
      <c r="J425" s="31"/>
      <c r="K425" s="31"/>
      <c r="L425" s="29"/>
      <c r="M425" s="29"/>
    </row>
    <row r="426" spans="2:13" ht="17.399999999999999" x14ac:dyDescent="0.45">
      <c r="B426" s="17"/>
      <c r="C426" s="18">
        <v>0</v>
      </c>
      <c r="D426" s="26"/>
      <c r="E426" s="26"/>
      <c r="F426" s="18"/>
      <c r="H426" s="15"/>
      <c r="I426" s="14"/>
      <c r="J426" s="29"/>
      <c r="K426" s="29"/>
      <c r="L426" s="29"/>
      <c r="M426" s="29"/>
    </row>
    <row r="427" spans="2:13" ht="17.399999999999999" x14ac:dyDescent="0.45">
      <c r="B427" s="17"/>
      <c r="C427" s="18">
        <v>0</v>
      </c>
      <c r="D427" s="26"/>
      <c r="E427" s="26"/>
      <c r="F427" s="18"/>
      <c r="H427" s="15"/>
      <c r="I427" s="14"/>
      <c r="J427" s="29"/>
      <c r="K427" s="29"/>
      <c r="L427" s="29"/>
      <c r="M427" s="29"/>
    </row>
    <row r="428" spans="2:13" ht="17.399999999999999" x14ac:dyDescent="0.45">
      <c r="B428" s="17"/>
      <c r="C428" s="18">
        <v>0</v>
      </c>
      <c r="D428" s="26"/>
      <c r="E428" s="26"/>
      <c r="F428" s="18"/>
      <c r="H428" s="15"/>
      <c r="I428" s="14"/>
      <c r="J428" s="29"/>
      <c r="K428" s="29"/>
      <c r="L428" s="29"/>
      <c r="M428" s="29"/>
    </row>
    <row r="429" spans="2:13" ht="17.399999999999999" x14ac:dyDescent="0.45">
      <c r="B429" s="17"/>
      <c r="C429" s="18">
        <v>0</v>
      </c>
      <c r="D429" s="26"/>
      <c r="E429" s="26"/>
      <c r="F429" s="18"/>
      <c r="H429" s="15"/>
      <c r="I429" s="14"/>
      <c r="J429" s="29"/>
      <c r="K429" s="29"/>
      <c r="L429" s="29"/>
      <c r="M429" s="29"/>
    </row>
    <row r="430" spans="2:13" ht="17.399999999999999" x14ac:dyDescent="0.45">
      <c r="B430" s="17"/>
      <c r="C430" s="18">
        <v>0</v>
      </c>
      <c r="D430" s="26"/>
      <c r="E430" s="26"/>
      <c r="F430" s="18"/>
      <c r="H430" s="15"/>
      <c r="I430" s="14"/>
      <c r="J430" s="29"/>
      <c r="K430" s="29"/>
      <c r="L430" s="29"/>
      <c r="M430" s="29"/>
    </row>
    <row r="431" spans="2:13" ht="17.399999999999999" x14ac:dyDescent="0.45">
      <c r="B431" s="17"/>
      <c r="C431" s="18">
        <v>0</v>
      </c>
      <c r="D431" s="18"/>
      <c r="E431" s="18"/>
      <c r="F431" s="18"/>
      <c r="H431" s="15"/>
      <c r="I431" s="14"/>
      <c r="J431" s="29"/>
      <c r="K431" s="29"/>
      <c r="L431" s="29"/>
      <c r="M431" s="29"/>
    </row>
    <row r="432" spans="2:13" ht="18" thickBot="1" x14ac:dyDescent="0.5">
      <c r="B432" s="17"/>
      <c r="C432" s="18">
        <v>0</v>
      </c>
      <c r="D432" s="18"/>
      <c r="E432" s="18"/>
      <c r="F432" s="18"/>
      <c r="H432" s="16"/>
      <c r="I432" s="14"/>
      <c r="J432" s="30"/>
      <c r="K432" s="30"/>
      <c r="L432" s="30"/>
      <c r="M432" s="30"/>
    </row>
    <row r="433" spans="2:13" ht="21.6" thickBot="1" x14ac:dyDescent="0.55000000000000004">
      <c r="B433" s="17"/>
      <c r="C433" s="18">
        <v>0</v>
      </c>
      <c r="D433" s="19"/>
      <c r="E433" s="19"/>
      <c r="F433" s="19"/>
      <c r="H433" s="12">
        <f>SUM(H421:H432)</f>
        <v>3.5</v>
      </c>
      <c r="I433" s="43" t="str">
        <f>IF(H433=6,"YA NO PUEDE SOLICITAR DIAS ADMINISTRATIVOS","PUEDE SOLICITAR DIAS ADMINISTRATIVOS")</f>
        <v>PUEDE SOLICITAR DIAS ADMINISTRATIVOS</v>
      </c>
      <c r="J433" s="44"/>
      <c r="K433" s="44"/>
      <c r="L433" s="44"/>
      <c r="M433" s="45"/>
    </row>
    <row r="434" spans="2:13" ht="21.6" thickBot="1" x14ac:dyDescent="0.55000000000000004">
      <c r="B434" s="17"/>
      <c r="C434" s="18">
        <v>0</v>
      </c>
      <c r="D434" s="19"/>
      <c r="E434" s="19"/>
      <c r="F434" s="19"/>
      <c r="H434" s="23">
        <f>6-H433</f>
        <v>2.5</v>
      </c>
      <c r="I434" s="43" t="str">
        <f>IF(H434=0,"YA NO CUENTA CON ADMINISTRATIVOS","OK")</f>
        <v>OK</v>
      </c>
      <c r="J434" s="44"/>
      <c r="K434" s="44"/>
      <c r="L434" s="44"/>
      <c r="M434" s="45"/>
    </row>
    <row r="435" spans="2:13" ht="17.399999999999999" x14ac:dyDescent="0.45">
      <c r="B435" s="17"/>
      <c r="C435" s="18">
        <v>0</v>
      </c>
      <c r="D435" s="19"/>
      <c r="E435" s="19"/>
      <c r="F435" s="19"/>
      <c r="H435" s="1"/>
    </row>
    <row r="436" spans="2:13" ht="17.399999999999999" x14ac:dyDescent="0.45">
      <c r="B436" s="17"/>
      <c r="C436" s="18">
        <v>0</v>
      </c>
      <c r="D436" s="19"/>
      <c r="E436" s="19"/>
      <c r="F436" s="19"/>
    </row>
    <row r="437" spans="2:13" ht="17.399999999999999" x14ac:dyDescent="0.45">
      <c r="B437" s="17"/>
      <c r="C437" s="18">
        <v>0</v>
      </c>
      <c r="D437" s="19"/>
      <c r="E437" s="19"/>
      <c r="F437" s="19"/>
      <c r="H437" s="24" t="s">
        <v>102</v>
      </c>
      <c r="I437" s="24"/>
      <c r="J437" s="24"/>
      <c r="K437" s="25"/>
      <c r="L437" s="25"/>
    </row>
    <row r="438" spans="2:13" ht="17.399999999999999" x14ac:dyDescent="0.45">
      <c r="B438" s="17"/>
      <c r="C438" s="18">
        <v>0</v>
      </c>
      <c r="D438" s="19"/>
      <c r="E438" s="19"/>
      <c r="F438" s="19"/>
      <c r="H438" s="24" t="s">
        <v>26</v>
      </c>
      <c r="K438" s="25"/>
      <c r="L438" s="32"/>
      <c r="M438" s="33" t="s">
        <v>27</v>
      </c>
    </row>
    <row r="439" spans="2:13" ht="17.399999999999999" x14ac:dyDescent="0.45">
      <c r="B439" s="17"/>
      <c r="C439" s="18">
        <v>0</v>
      </c>
      <c r="D439" s="19"/>
      <c r="E439" s="19"/>
      <c r="F439" s="19"/>
      <c r="H439" s="24" t="s">
        <v>101</v>
      </c>
      <c r="K439" s="25">
        <v>45719</v>
      </c>
      <c r="L439" s="25">
        <v>45808</v>
      </c>
    </row>
    <row r="440" spans="2:13" ht="17.399999999999999" x14ac:dyDescent="0.45">
      <c r="B440" s="17"/>
      <c r="C440" s="18">
        <v>0</v>
      </c>
      <c r="D440" s="19"/>
      <c r="E440" s="19"/>
      <c r="F440" s="19"/>
    </row>
    <row r="441" spans="2:13" ht="17.399999999999999" x14ac:dyDescent="0.45">
      <c r="B441" s="17"/>
      <c r="C441" s="18">
        <v>0</v>
      </c>
      <c r="D441" s="19"/>
      <c r="E441" s="19"/>
      <c r="F441" s="19"/>
    </row>
    <row r="442" spans="2:13" ht="17.399999999999999" x14ac:dyDescent="0.45">
      <c r="B442" s="17"/>
      <c r="C442" s="18">
        <v>0</v>
      </c>
      <c r="D442" s="19"/>
      <c r="E442" s="19"/>
      <c r="F442" s="19"/>
    </row>
    <row r="443" spans="2:13" ht="17.399999999999999" x14ac:dyDescent="0.45">
      <c r="B443" s="17"/>
      <c r="C443" s="18">
        <v>0</v>
      </c>
      <c r="D443" s="19"/>
      <c r="E443" s="19"/>
      <c r="F443" s="19"/>
    </row>
    <row r="444" spans="2:13" ht="17.399999999999999" x14ac:dyDescent="0.45">
      <c r="B444" s="17"/>
      <c r="C444" s="18">
        <v>0</v>
      </c>
      <c r="D444" s="19"/>
      <c r="E444" s="19"/>
      <c r="F444" s="19"/>
    </row>
    <row r="445" spans="2:13" ht="17.399999999999999" x14ac:dyDescent="0.45">
      <c r="B445" s="17"/>
      <c r="C445" s="18">
        <v>0</v>
      </c>
      <c r="D445" s="19"/>
      <c r="E445" s="19"/>
      <c r="F445" s="19"/>
    </row>
    <row r="446" spans="2:13" ht="18" thickBot="1" x14ac:dyDescent="0.5">
      <c r="B446" s="17"/>
      <c r="C446" s="20">
        <v>0</v>
      </c>
      <c r="D446" s="21"/>
      <c r="E446" s="21"/>
      <c r="F446" s="21"/>
    </row>
    <row r="447" spans="2:13" ht="21.6" thickBot="1" x14ac:dyDescent="0.55000000000000004">
      <c r="B447" s="7">
        <f>+D421-E421</f>
        <v>0</v>
      </c>
      <c r="C447" s="46" t="str">
        <f>IF(D421&lt;=E421,"YA NO TIENE FERIADOS","PUEDE SOLICITAR DIAS FERIADOS")</f>
        <v>YA NO TIENE FERIADOS</v>
      </c>
      <c r="D447" s="47"/>
      <c r="E447" s="47"/>
      <c r="F447" s="48"/>
    </row>
    <row r="448" spans="2:13" ht="19.2" thickBot="1" x14ac:dyDescent="0.5">
      <c r="C448" s="49" t="str">
        <f>IF(E421&gt;D421,"EXISTE UN ERROR","OK")</f>
        <v>OK</v>
      </c>
      <c r="D448" s="50"/>
      <c r="E448" s="50"/>
      <c r="F448" s="51"/>
    </row>
    <row r="452" spans="2:13" ht="19.2" thickBot="1" x14ac:dyDescent="0.5">
      <c r="B452" s="22" t="s">
        <v>104</v>
      </c>
      <c r="H452" s="22" t="str">
        <f>+B452</f>
        <v>MERY NECULQUEO LIZA PAZ</v>
      </c>
    </row>
    <row r="453" spans="2:13" ht="18.600000000000001" thickBot="1" x14ac:dyDescent="0.4">
      <c r="B453" s="5" t="s">
        <v>0</v>
      </c>
      <c r="C453" s="5" t="s">
        <v>1</v>
      </c>
      <c r="D453" s="5" t="s">
        <v>11</v>
      </c>
      <c r="E453" s="6" t="s">
        <v>2</v>
      </c>
      <c r="F453" s="6" t="s">
        <v>7</v>
      </c>
      <c r="H453" s="2" t="s">
        <v>3</v>
      </c>
      <c r="I453" s="3" t="s">
        <v>4</v>
      </c>
      <c r="J453" s="3" t="s">
        <v>5</v>
      </c>
      <c r="K453" s="3" t="s">
        <v>6</v>
      </c>
      <c r="L453" s="3" t="s">
        <v>7</v>
      </c>
      <c r="M453" s="4" t="s">
        <v>8</v>
      </c>
    </row>
    <row r="454" spans="2:13" ht="17.399999999999999" x14ac:dyDescent="0.45">
      <c r="B454" s="8"/>
      <c r="C454" s="9">
        <v>0</v>
      </c>
      <c r="D454" s="10">
        <f>+B454+C454</f>
        <v>0</v>
      </c>
      <c r="E454" s="10">
        <f>SUM(B455:B479)</f>
        <v>0</v>
      </c>
      <c r="F454" s="11"/>
      <c r="H454" s="13">
        <v>1</v>
      </c>
      <c r="I454" s="14"/>
      <c r="J454" s="27">
        <v>45768</v>
      </c>
      <c r="K454" s="27">
        <v>45768</v>
      </c>
      <c r="L454" s="35" t="s">
        <v>185</v>
      </c>
      <c r="M454" s="28"/>
    </row>
    <row r="455" spans="2:13" ht="17.399999999999999" x14ac:dyDescent="0.45">
      <c r="B455" s="17"/>
      <c r="C455" s="18">
        <v>0</v>
      </c>
      <c r="D455" s="26"/>
      <c r="E455" s="26"/>
      <c r="F455" s="18"/>
      <c r="H455" s="15">
        <v>1</v>
      </c>
      <c r="I455" s="14"/>
      <c r="J455" s="31">
        <v>45799</v>
      </c>
      <c r="K455" s="31">
        <v>45799</v>
      </c>
      <c r="L455" s="29"/>
      <c r="M455" s="29"/>
    </row>
    <row r="456" spans="2:13" ht="17.399999999999999" x14ac:dyDescent="0.45">
      <c r="B456" s="17"/>
      <c r="C456" s="18">
        <v>0</v>
      </c>
      <c r="D456" s="26"/>
      <c r="E456" s="26"/>
      <c r="F456" s="18"/>
      <c r="H456" s="15">
        <v>1</v>
      </c>
      <c r="I456" s="14"/>
      <c r="J456" s="31">
        <v>45866</v>
      </c>
      <c r="K456" s="31">
        <v>45866</v>
      </c>
      <c r="L456" s="35" t="s">
        <v>197</v>
      </c>
      <c r="M456" s="29"/>
    </row>
    <row r="457" spans="2:13" ht="17.399999999999999" x14ac:dyDescent="0.45">
      <c r="B457" s="17"/>
      <c r="C457" s="18">
        <v>0</v>
      </c>
      <c r="D457" s="26"/>
      <c r="E457" s="26"/>
      <c r="F457" s="18"/>
      <c r="H457" s="15">
        <v>1</v>
      </c>
      <c r="I457" s="14"/>
      <c r="J457" s="31">
        <v>45845</v>
      </c>
      <c r="K457" s="31">
        <v>45845</v>
      </c>
      <c r="L457" s="35" t="s">
        <v>197</v>
      </c>
      <c r="M457" s="29"/>
    </row>
    <row r="458" spans="2:13" ht="17.399999999999999" x14ac:dyDescent="0.45">
      <c r="B458" s="17"/>
      <c r="C458" s="18">
        <v>0</v>
      </c>
      <c r="D458" s="26"/>
      <c r="E458" s="26"/>
      <c r="F458" s="18"/>
      <c r="H458" s="15">
        <v>1</v>
      </c>
      <c r="I458" s="14"/>
      <c r="J458" s="31">
        <v>45902</v>
      </c>
      <c r="K458" s="31">
        <v>45902</v>
      </c>
      <c r="L458" s="35" t="s">
        <v>171</v>
      </c>
      <c r="M458" s="29"/>
    </row>
    <row r="459" spans="2:13" ht="17.399999999999999" x14ac:dyDescent="0.45">
      <c r="B459" s="17"/>
      <c r="C459" s="18">
        <v>0</v>
      </c>
      <c r="D459" s="26"/>
      <c r="E459" s="26"/>
      <c r="F459" s="18"/>
      <c r="H459" s="15">
        <v>1</v>
      </c>
      <c r="I459" s="14"/>
      <c r="J459" s="31">
        <v>45920</v>
      </c>
      <c r="K459" s="31">
        <v>45920</v>
      </c>
      <c r="L459" s="29"/>
      <c r="M459" s="29"/>
    </row>
    <row r="460" spans="2:13" ht="17.399999999999999" x14ac:dyDescent="0.45">
      <c r="B460" s="17"/>
      <c r="C460" s="18">
        <v>0</v>
      </c>
      <c r="D460" s="26"/>
      <c r="E460" s="26"/>
      <c r="F460" s="18"/>
      <c r="H460" s="15"/>
      <c r="I460" s="14"/>
      <c r="J460" s="29"/>
      <c r="K460" s="29"/>
      <c r="L460" s="29"/>
      <c r="M460" s="29"/>
    </row>
    <row r="461" spans="2:13" ht="17.399999999999999" x14ac:dyDescent="0.45">
      <c r="B461" s="17"/>
      <c r="C461" s="18">
        <v>0</v>
      </c>
      <c r="D461" s="26"/>
      <c r="E461" s="26"/>
      <c r="F461" s="18"/>
      <c r="H461" s="15"/>
      <c r="I461" s="14"/>
      <c r="J461" s="29"/>
      <c r="K461" s="29"/>
      <c r="L461" s="29"/>
      <c r="M461" s="29"/>
    </row>
    <row r="462" spans="2:13" ht="17.399999999999999" x14ac:dyDescent="0.45">
      <c r="B462" s="17"/>
      <c r="C462" s="18">
        <v>0</v>
      </c>
      <c r="D462" s="26"/>
      <c r="E462" s="26"/>
      <c r="F462" s="18"/>
      <c r="H462" s="15"/>
      <c r="I462" s="14"/>
      <c r="J462" s="29"/>
      <c r="K462" s="29"/>
      <c r="L462" s="29"/>
      <c r="M462" s="29"/>
    </row>
    <row r="463" spans="2:13" ht="17.399999999999999" x14ac:dyDescent="0.45">
      <c r="B463" s="17"/>
      <c r="C463" s="18">
        <v>0</v>
      </c>
      <c r="D463" s="26"/>
      <c r="E463" s="26"/>
      <c r="F463" s="18"/>
      <c r="H463" s="15"/>
      <c r="I463" s="14"/>
      <c r="J463" s="29"/>
      <c r="K463" s="29"/>
      <c r="L463" s="29"/>
      <c r="M463" s="29"/>
    </row>
    <row r="464" spans="2:13" ht="17.399999999999999" x14ac:dyDescent="0.45">
      <c r="B464" s="17"/>
      <c r="C464" s="18">
        <v>0</v>
      </c>
      <c r="D464" s="18"/>
      <c r="E464" s="18"/>
      <c r="F464" s="18"/>
      <c r="H464" s="15"/>
      <c r="I464" s="14"/>
      <c r="J464" s="29"/>
      <c r="K464" s="29"/>
      <c r="L464" s="29"/>
      <c r="M464" s="29"/>
    </row>
    <row r="465" spans="2:13" ht="18" thickBot="1" x14ac:dyDescent="0.5">
      <c r="B465" s="17"/>
      <c r="C465" s="18">
        <v>0</v>
      </c>
      <c r="D465" s="18"/>
      <c r="E465" s="18"/>
      <c r="F465" s="18"/>
      <c r="H465" s="16"/>
      <c r="I465" s="14"/>
      <c r="J465" s="30"/>
      <c r="K465" s="30"/>
      <c r="L465" s="30"/>
      <c r="M465" s="30"/>
    </row>
    <row r="466" spans="2:13" ht="21.6" thickBot="1" x14ac:dyDescent="0.55000000000000004">
      <c r="B466" s="17"/>
      <c r="C466" s="18">
        <v>0</v>
      </c>
      <c r="D466" s="19"/>
      <c r="E466" s="19"/>
      <c r="F466" s="19"/>
      <c r="H466" s="12">
        <f>SUM(H454:H465)</f>
        <v>6</v>
      </c>
      <c r="I466" s="43" t="str">
        <f>IF(H466=6,"YA NO PUEDE SOLICITAR DIAS ADMINISTRATIVOS","PUEDE SOLICITAR DIAS ADMINISTRATIVOS")</f>
        <v>YA NO PUEDE SOLICITAR DIAS ADMINISTRATIVOS</v>
      </c>
      <c r="J466" s="44"/>
      <c r="K466" s="44"/>
      <c r="L466" s="44"/>
      <c r="M466" s="45"/>
    </row>
    <row r="467" spans="2:13" ht="21.6" thickBot="1" x14ac:dyDescent="0.55000000000000004">
      <c r="B467" s="17"/>
      <c r="C467" s="18">
        <v>0</v>
      </c>
      <c r="D467" s="19"/>
      <c r="E467" s="19"/>
      <c r="F467" s="19"/>
      <c r="H467" s="23">
        <f>6-H466</f>
        <v>0</v>
      </c>
      <c r="I467" s="43" t="str">
        <f>IF(H467=0,"YA NO CUENTA CON ADMINISTRATIVOS","OK")</f>
        <v>YA NO CUENTA CON ADMINISTRATIVOS</v>
      </c>
      <c r="J467" s="44"/>
      <c r="K467" s="44"/>
      <c r="L467" s="44"/>
      <c r="M467" s="45"/>
    </row>
    <row r="468" spans="2:13" ht="17.399999999999999" x14ac:dyDescent="0.45">
      <c r="B468" s="17"/>
      <c r="C468" s="18">
        <v>0</v>
      </c>
      <c r="D468" s="19"/>
      <c r="E468" s="19"/>
      <c r="F468" s="19"/>
      <c r="H468" s="1"/>
    </row>
    <row r="469" spans="2:13" ht="17.399999999999999" x14ac:dyDescent="0.45">
      <c r="B469" s="17"/>
      <c r="C469" s="18">
        <v>0</v>
      </c>
      <c r="D469" s="19"/>
      <c r="E469" s="19"/>
      <c r="F469" s="19"/>
    </row>
    <row r="470" spans="2:13" ht="17.399999999999999" x14ac:dyDescent="0.45">
      <c r="B470" s="17"/>
      <c r="C470" s="18">
        <v>0</v>
      </c>
      <c r="D470" s="19"/>
      <c r="E470" s="19"/>
      <c r="F470" s="19"/>
      <c r="H470" s="24" t="s">
        <v>102</v>
      </c>
      <c r="I470" s="24"/>
      <c r="J470" s="24"/>
      <c r="K470" s="25"/>
      <c r="L470" s="25"/>
    </row>
    <row r="471" spans="2:13" ht="17.399999999999999" x14ac:dyDescent="0.45">
      <c r="B471" s="17"/>
      <c r="C471" s="18">
        <v>0</v>
      </c>
      <c r="D471" s="19"/>
      <c r="E471" s="19"/>
      <c r="F471" s="19"/>
      <c r="H471" s="24" t="s">
        <v>30</v>
      </c>
      <c r="K471" s="25"/>
      <c r="L471" s="32"/>
      <c r="M471" s="33" t="s">
        <v>27</v>
      </c>
    </row>
    <row r="472" spans="2:13" ht="17.399999999999999" x14ac:dyDescent="0.45">
      <c r="B472" s="17"/>
      <c r="C472" s="18">
        <v>0</v>
      </c>
      <c r="D472" s="19"/>
      <c r="E472" s="19"/>
      <c r="F472" s="19"/>
      <c r="H472" s="24" t="s">
        <v>101</v>
      </c>
      <c r="K472" s="25">
        <v>45719</v>
      </c>
      <c r="L472" s="25">
        <v>45808</v>
      </c>
    </row>
    <row r="473" spans="2:13" ht="17.399999999999999" x14ac:dyDescent="0.45">
      <c r="B473" s="17"/>
      <c r="C473" s="18">
        <v>0</v>
      </c>
      <c r="D473" s="19"/>
      <c r="E473" s="19"/>
      <c r="F473" s="19"/>
    </row>
    <row r="474" spans="2:13" ht="17.399999999999999" x14ac:dyDescent="0.45">
      <c r="B474" s="17"/>
      <c r="C474" s="18">
        <v>0</v>
      </c>
      <c r="D474" s="19"/>
      <c r="E474" s="19"/>
      <c r="F474" s="19"/>
    </row>
    <row r="475" spans="2:13" ht="17.399999999999999" x14ac:dyDescent="0.45">
      <c r="B475" s="17"/>
      <c r="C475" s="18">
        <v>0</v>
      </c>
      <c r="D475" s="19"/>
      <c r="E475" s="19"/>
      <c r="F475" s="19"/>
    </row>
    <row r="476" spans="2:13" ht="17.399999999999999" x14ac:dyDescent="0.45">
      <c r="B476" s="17"/>
      <c r="C476" s="18">
        <v>0</v>
      </c>
      <c r="D476" s="19"/>
      <c r="E476" s="19"/>
      <c r="F476" s="19"/>
    </row>
    <row r="477" spans="2:13" ht="17.399999999999999" x14ac:dyDescent="0.45">
      <c r="B477" s="17"/>
      <c r="C477" s="18">
        <v>0</v>
      </c>
      <c r="D477" s="19"/>
      <c r="E477" s="19"/>
      <c r="F477" s="19"/>
    </row>
    <row r="478" spans="2:13" ht="17.399999999999999" x14ac:dyDescent="0.45">
      <c r="B478" s="17"/>
      <c r="C478" s="18">
        <v>0</v>
      </c>
      <c r="D478" s="19"/>
      <c r="E478" s="19"/>
      <c r="F478" s="19"/>
    </row>
    <row r="479" spans="2:13" ht="18" thickBot="1" x14ac:dyDescent="0.5">
      <c r="B479" s="17"/>
      <c r="C479" s="20">
        <v>0</v>
      </c>
      <c r="D479" s="21"/>
      <c r="E479" s="21"/>
      <c r="F479" s="21"/>
    </row>
    <row r="480" spans="2:13" ht="21.6" thickBot="1" x14ac:dyDescent="0.55000000000000004">
      <c r="B480" s="7">
        <f>+D454-E454</f>
        <v>0</v>
      </c>
      <c r="C480" s="46" t="str">
        <f>IF(D454&lt;=E454,"YA NO TIENE FERIADOS","PUEDE SOLICITAR DIAS FERIADOS")</f>
        <v>YA NO TIENE FERIADOS</v>
      </c>
      <c r="D480" s="47"/>
      <c r="E480" s="47"/>
      <c r="F480" s="48"/>
    </row>
    <row r="481" spans="2:13" ht="19.2" thickBot="1" x14ac:dyDescent="0.5">
      <c r="C481" s="49" t="str">
        <f>IF(E454&gt;D454,"EXISTE UN ERROR","OK")</f>
        <v>OK</v>
      </c>
      <c r="D481" s="50"/>
      <c r="E481" s="50"/>
      <c r="F481" s="51"/>
    </row>
    <row r="484" spans="2:13" ht="19.2" thickBot="1" x14ac:dyDescent="0.5">
      <c r="B484" s="22" t="s">
        <v>118</v>
      </c>
      <c r="H484" s="22" t="str">
        <f>+B484</f>
        <v>PASTEN FARIAS ANDREA</v>
      </c>
    </row>
    <row r="485" spans="2:13" ht="18.600000000000001" thickBot="1" x14ac:dyDescent="0.4">
      <c r="B485" s="5" t="s">
        <v>0</v>
      </c>
      <c r="C485" s="5" t="s">
        <v>1</v>
      </c>
      <c r="D485" s="5" t="s">
        <v>11</v>
      </c>
      <c r="E485" s="6" t="s">
        <v>2</v>
      </c>
      <c r="F485" s="6" t="s">
        <v>7</v>
      </c>
      <c r="H485" s="2" t="s">
        <v>3</v>
      </c>
      <c r="I485" s="3" t="s">
        <v>4</v>
      </c>
      <c r="J485" s="3" t="s">
        <v>5</v>
      </c>
      <c r="K485" s="3" t="s">
        <v>6</v>
      </c>
      <c r="L485" s="3" t="s">
        <v>7</v>
      </c>
      <c r="M485" s="4" t="s">
        <v>8</v>
      </c>
    </row>
    <row r="486" spans="2:13" ht="17.399999999999999" x14ac:dyDescent="0.45">
      <c r="B486" s="8"/>
      <c r="C486" s="9">
        <v>0</v>
      </c>
      <c r="D486" s="10">
        <f>+B486+C486</f>
        <v>0</v>
      </c>
      <c r="E486" s="10">
        <f>SUM(B487:B511)</f>
        <v>0</v>
      </c>
      <c r="F486" s="11"/>
      <c r="H486" s="13">
        <v>2</v>
      </c>
      <c r="I486" s="14"/>
      <c r="J486" s="27">
        <v>45783</v>
      </c>
      <c r="K486" s="27">
        <v>45784</v>
      </c>
      <c r="L486" s="35" t="s">
        <v>188</v>
      </c>
      <c r="M486" s="28"/>
    </row>
    <row r="487" spans="2:13" ht="17.399999999999999" x14ac:dyDescent="0.45">
      <c r="B487" s="17"/>
      <c r="C487" s="18">
        <v>0</v>
      </c>
      <c r="D487" s="26"/>
      <c r="E487" s="26"/>
      <c r="F487" s="18"/>
      <c r="H487" s="15">
        <v>2</v>
      </c>
      <c r="I487" s="14"/>
      <c r="J487" s="31">
        <v>45855</v>
      </c>
      <c r="K487" s="31">
        <v>45856</v>
      </c>
      <c r="L487" s="35" t="s">
        <v>194</v>
      </c>
      <c r="M487" s="29"/>
    </row>
    <row r="488" spans="2:13" ht="17.399999999999999" x14ac:dyDescent="0.45">
      <c r="B488" s="17"/>
      <c r="C488" s="18">
        <v>0</v>
      </c>
      <c r="D488" s="26"/>
      <c r="E488" s="26"/>
      <c r="F488" s="18"/>
      <c r="H488" s="15"/>
      <c r="I488" s="14"/>
      <c r="J488" s="31"/>
      <c r="K488" s="31"/>
      <c r="L488" s="29"/>
      <c r="M488" s="29"/>
    </row>
    <row r="489" spans="2:13" ht="17.399999999999999" x14ac:dyDescent="0.45">
      <c r="B489" s="17"/>
      <c r="C489" s="18">
        <v>0</v>
      </c>
      <c r="D489" s="26"/>
      <c r="E489" s="26"/>
      <c r="F489" s="18"/>
      <c r="H489" s="15"/>
      <c r="I489" s="14"/>
      <c r="J489" s="31"/>
      <c r="K489" s="31"/>
      <c r="L489" s="29"/>
      <c r="M489" s="29"/>
    </row>
    <row r="490" spans="2:13" ht="17.399999999999999" x14ac:dyDescent="0.45">
      <c r="B490" s="17"/>
      <c r="C490" s="18">
        <v>0</v>
      </c>
      <c r="D490" s="26"/>
      <c r="E490" s="26"/>
      <c r="F490" s="18"/>
      <c r="H490" s="15"/>
      <c r="I490" s="14"/>
      <c r="J490" s="31"/>
      <c r="K490" s="31"/>
      <c r="L490" s="29"/>
      <c r="M490" s="29"/>
    </row>
    <row r="491" spans="2:13" ht="17.399999999999999" x14ac:dyDescent="0.45">
      <c r="B491" s="17"/>
      <c r="C491" s="18">
        <v>0</v>
      </c>
      <c r="D491" s="26"/>
      <c r="E491" s="26"/>
      <c r="F491" s="18"/>
      <c r="H491" s="15"/>
      <c r="I491" s="14"/>
      <c r="J491" s="29"/>
      <c r="K491" s="29"/>
      <c r="L491" s="29"/>
      <c r="M491" s="29"/>
    </row>
    <row r="492" spans="2:13" ht="17.399999999999999" x14ac:dyDescent="0.45">
      <c r="B492" s="17"/>
      <c r="C492" s="18">
        <v>0</v>
      </c>
      <c r="D492" s="26"/>
      <c r="E492" s="26"/>
      <c r="F492" s="18"/>
      <c r="H492" s="15"/>
      <c r="I492" s="14"/>
      <c r="J492" s="29"/>
      <c r="K492" s="29"/>
      <c r="L492" s="29"/>
      <c r="M492" s="29"/>
    </row>
    <row r="493" spans="2:13" ht="17.399999999999999" x14ac:dyDescent="0.45">
      <c r="B493" s="17"/>
      <c r="C493" s="18">
        <v>0</v>
      </c>
      <c r="D493" s="26"/>
      <c r="E493" s="26"/>
      <c r="F493" s="18"/>
      <c r="H493" s="15"/>
      <c r="I493" s="14"/>
      <c r="J493" s="29"/>
      <c r="K493" s="29"/>
      <c r="L493" s="29"/>
      <c r="M493" s="29"/>
    </row>
    <row r="494" spans="2:13" ht="17.399999999999999" x14ac:dyDescent="0.45">
      <c r="B494" s="17"/>
      <c r="C494" s="18">
        <v>0</v>
      </c>
      <c r="D494" s="26"/>
      <c r="E494" s="26"/>
      <c r="F494" s="18"/>
      <c r="H494" s="15"/>
      <c r="I494" s="14"/>
      <c r="J494" s="29"/>
      <c r="K494" s="29"/>
      <c r="L494" s="29"/>
      <c r="M494" s="29"/>
    </row>
    <row r="495" spans="2:13" ht="17.399999999999999" x14ac:dyDescent="0.45">
      <c r="B495" s="17"/>
      <c r="C495" s="18">
        <v>0</v>
      </c>
      <c r="D495" s="26"/>
      <c r="E495" s="26"/>
      <c r="F495" s="18"/>
      <c r="H495" s="15"/>
      <c r="I495" s="14"/>
      <c r="J495" s="29"/>
      <c r="K495" s="29"/>
      <c r="L495" s="29"/>
      <c r="M495" s="29"/>
    </row>
    <row r="496" spans="2:13" ht="17.399999999999999" x14ac:dyDescent="0.45">
      <c r="B496" s="17"/>
      <c r="C496" s="18">
        <v>0</v>
      </c>
      <c r="D496" s="18"/>
      <c r="E496" s="18"/>
      <c r="F496" s="18"/>
      <c r="H496" s="15"/>
      <c r="I496" s="14"/>
      <c r="J496" s="29"/>
      <c r="K496" s="29"/>
      <c r="L496" s="29"/>
      <c r="M496" s="29"/>
    </row>
    <row r="497" spans="2:13" ht="18" thickBot="1" x14ac:dyDescent="0.5">
      <c r="B497" s="17"/>
      <c r="C497" s="18">
        <v>0</v>
      </c>
      <c r="D497" s="18"/>
      <c r="E497" s="18"/>
      <c r="F497" s="18"/>
      <c r="H497" s="16"/>
      <c r="I497" s="14"/>
      <c r="J497" s="30"/>
      <c r="K497" s="30"/>
      <c r="L497" s="30"/>
      <c r="M497" s="30"/>
    </row>
    <row r="498" spans="2:13" ht="21.6" thickBot="1" x14ac:dyDescent="0.55000000000000004">
      <c r="B498" s="17"/>
      <c r="C498" s="18">
        <v>0</v>
      </c>
      <c r="D498" s="19"/>
      <c r="E498" s="19"/>
      <c r="F498" s="19"/>
      <c r="H498" s="12">
        <f>SUM(H486:H497)</f>
        <v>4</v>
      </c>
      <c r="I498" s="43" t="str">
        <f>IF(H498=5,"YA NO PUEDE SOLICITAR DIAS ADMINISTRATIVOS","PUEDE SOLICITAR DIAS ADMINISTRATIVOS")</f>
        <v>PUEDE SOLICITAR DIAS ADMINISTRATIVOS</v>
      </c>
      <c r="J498" s="44"/>
      <c r="K498" s="44"/>
      <c r="L498" s="44"/>
      <c r="M498" s="45"/>
    </row>
    <row r="499" spans="2:13" ht="21.6" thickBot="1" x14ac:dyDescent="0.55000000000000004">
      <c r="B499" s="17"/>
      <c r="C499" s="18">
        <v>0</v>
      </c>
      <c r="D499" s="19"/>
      <c r="E499" s="19"/>
      <c r="F499" s="19"/>
      <c r="H499" s="23">
        <f>5-H498</f>
        <v>1</v>
      </c>
      <c r="I499" s="43" t="str">
        <f>IF(H499=0,"YA NO CUENTA CON ADMINISTRATIVOS","OK")</f>
        <v>OK</v>
      </c>
      <c r="J499" s="44"/>
      <c r="K499" s="44"/>
      <c r="L499" s="44"/>
      <c r="M499" s="45"/>
    </row>
    <row r="500" spans="2:13" ht="17.399999999999999" x14ac:dyDescent="0.45">
      <c r="B500" s="17"/>
      <c r="C500" s="18">
        <v>0</v>
      </c>
      <c r="D500" s="19"/>
      <c r="E500" s="19"/>
      <c r="F500" s="19"/>
      <c r="H500" s="1"/>
    </row>
    <row r="501" spans="2:13" ht="17.399999999999999" x14ac:dyDescent="0.45">
      <c r="B501" s="17"/>
      <c r="C501" s="18">
        <v>0</v>
      </c>
      <c r="D501" s="19"/>
      <c r="E501" s="19"/>
      <c r="F501" s="19"/>
    </row>
    <row r="502" spans="2:13" ht="17.399999999999999" x14ac:dyDescent="0.45">
      <c r="B502" s="17"/>
      <c r="C502" s="18">
        <v>0</v>
      </c>
      <c r="D502" s="19"/>
      <c r="E502" s="19"/>
      <c r="F502" s="19"/>
      <c r="H502" s="24" t="s">
        <v>102</v>
      </c>
      <c r="I502" s="24"/>
      <c r="J502" s="24"/>
      <c r="K502" s="25"/>
      <c r="L502" s="25"/>
    </row>
    <row r="503" spans="2:13" ht="17.399999999999999" x14ac:dyDescent="0.45">
      <c r="B503" s="17"/>
      <c r="C503" s="18">
        <v>0</v>
      </c>
      <c r="D503" s="19"/>
      <c r="E503" s="19"/>
      <c r="F503" s="19"/>
      <c r="H503" s="24" t="s">
        <v>30</v>
      </c>
      <c r="K503" s="25"/>
      <c r="L503" s="32"/>
      <c r="M503" s="33" t="s">
        <v>27</v>
      </c>
    </row>
    <row r="504" spans="2:13" ht="17.399999999999999" x14ac:dyDescent="0.45">
      <c r="B504" s="17"/>
      <c r="C504" s="18">
        <v>0</v>
      </c>
      <c r="D504" s="19"/>
      <c r="E504" s="19"/>
      <c r="F504" s="19"/>
      <c r="H504" s="24" t="s">
        <v>87</v>
      </c>
      <c r="K504" s="25">
        <v>45719</v>
      </c>
      <c r="L504" s="25">
        <v>45808</v>
      </c>
    </row>
    <row r="505" spans="2:13" ht="17.399999999999999" x14ac:dyDescent="0.45">
      <c r="B505" s="17"/>
      <c r="C505" s="18">
        <v>0</v>
      </c>
      <c r="D505" s="19"/>
      <c r="E505" s="19"/>
      <c r="F505" s="19"/>
    </row>
    <row r="506" spans="2:13" ht="17.399999999999999" x14ac:dyDescent="0.45">
      <c r="B506" s="17"/>
      <c r="C506" s="18">
        <v>0</v>
      </c>
      <c r="D506" s="19"/>
      <c r="E506" s="19"/>
      <c r="F506" s="19"/>
    </row>
    <row r="507" spans="2:13" ht="17.399999999999999" x14ac:dyDescent="0.45">
      <c r="B507" s="17"/>
      <c r="C507" s="18">
        <v>0</v>
      </c>
      <c r="D507" s="19"/>
      <c r="E507" s="19"/>
      <c r="F507" s="19"/>
    </row>
    <row r="508" spans="2:13" ht="17.399999999999999" x14ac:dyDescent="0.45">
      <c r="B508" s="17"/>
      <c r="C508" s="18">
        <v>0</v>
      </c>
      <c r="D508" s="19"/>
      <c r="E508" s="19"/>
      <c r="F508" s="19"/>
    </row>
    <row r="509" spans="2:13" ht="17.399999999999999" x14ac:dyDescent="0.45">
      <c r="B509" s="17"/>
      <c r="C509" s="18">
        <v>0</v>
      </c>
      <c r="D509" s="19"/>
      <c r="E509" s="19"/>
      <c r="F509" s="19"/>
    </row>
    <row r="510" spans="2:13" ht="17.399999999999999" x14ac:dyDescent="0.45">
      <c r="B510" s="17"/>
      <c r="C510" s="18">
        <v>0</v>
      </c>
      <c r="D510" s="19"/>
      <c r="E510" s="19"/>
      <c r="F510" s="19"/>
    </row>
    <row r="511" spans="2:13" ht="18" thickBot="1" x14ac:dyDescent="0.5">
      <c r="B511" s="17"/>
      <c r="C511" s="20">
        <v>0</v>
      </c>
      <c r="D511" s="21"/>
      <c r="E511" s="21"/>
      <c r="F511" s="21"/>
    </row>
    <row r="512" spans="2:13" ht="21.6" thickBot="1" x14ac:dyDescent="0.55000000000000004">
      <c r="B512" s="7">
        <f>+D486-E486</f>
        <v>0</v>
      </c>
      <c r="C512" s="46" t="str">
        <f>IF(D486&lt;=E486,"YA NO TIENE FERIADOS","PUEDE SOLICITAR DIAS FERIADOS")</f>
        <v>YA NO TIENE FERIADOS</v>
      </c>
      <c r="D512" s="47"/>
      <c r="E512" s="47"/>
      <c r="F512" s="48"/>
    </row>
    <row r="513" spans="2:13" ht="19.2" thickBot="1" x14ac:dyDescent="0.5">
      <c r="C513" s="49" t="str">
        <f>IF(E486&gt;D486,"EXISTE UN ERROR","OK")</f>
        <v>OK</v>
      </c>
      <c r="D513" s="50"/>
      <c r="E513" s="50"/>
      <c r="F513" s="51"/>
    </row>
    <row r="517" spans="2:13" ht="19.2" thickBot="1" x14ac:dyDescent="0.5">
      <c r="B517" s="22" t="s">
        <v>112</v>
      </c>
      <c r="H517" s="22" t="str">
        <f>+B517</f>
        <v>VALENCIA TORRES ALYNNE CAMILA</v>
      </c>
    </row>
    <row r="518" spans="2:13" ht="18.600000000000001" thickBot="1" x14ac:dyDescent="0.4">
      <c r="B518" s="5" t="s">
        <v>0</v>
      </c>
      <c r="C518" s="5" t="s">
        <v>1</v>
      </c>
      <c r="D518" s="5" t="s">
        <v>11</v>
      </c>
      <c r="E518" s="6" t="s">
        <v>2</v>
      </c>
      <c r="F518" s="6" t="s">
        <v>7</v>
      </c>
      <c r="H518" s="2" t="s">
        <v>3</v>
      </c>
      <c r="I518" s="3" t="s">
        <v>4</v>
      </c>
      <c r="J518" s="3" t="s">
        <v>5</v>
      </c>
      <c r="K518" s="3" t="s">
        <v>6</v>
      </c>
      <c r="L518" s="3" t="s">
        <v>7</v>
      </c>
      <c r="M518" s="4" t="s">
        <v>8</v>
      </c>
    </row>
    <row r="519" spans="2:13" ht="17.399999999999999" x14ac:dyDescent="0.45">
      <c r="B519" s="8">
        <v>4</v>
      </c>
      <c r="C519" s="9">
        <v>0</v>
      </c>
      <c r="D519" s="10">
        <f>+B519+C519</f>
        <v>4</v>
      </c>
      <c r="E519" s="10">
        <f>SUM(B520:B544)</f>
        <v>4</v>
      </c>
      <c r="F519" s="11"/>
      <c r="H519" s="13">
        <v>1</v>
      </c>
      <c r="I519" s="14"/>
      <c r="J519" s="27">
        <v>45779</v>
      </c>
      <c r="K519" s="27">
        <v>45779</v>
      </c>
      <c r="L519" s="35" t="s">
        <v>181</v>
      </c>
      <c r="M519" s="28"/>
    </row>
    <row r="520" spans="2:13" ht="17.399999999999999" x14ac:dyDescent="0.45">
      <c r="B520" s="17">
        <v>2</v>
      </c>
      <c r="C520" s="18">
        <v>0</v>
      </c>
      <c r="D520" s="26">
        <v>45841</v>
      </c>
      <c r="E520" s="26">
        <v>45842</v>
      </c>
      <c r="F520" s="34" t="s">
        <v>198</v>
      </c>
      <c r="H520" s="15">
        <v>1</v>
      </c>
      <c r="I520" s="14"/>
      <c r="J520" s="31">
        <v>45800</v>
      </c>
      <c r="K520" s="31">
        <v>45800</v>
      </c>
      <c r="L520" s="35" t="s">
        <v>199</v>
      </c>
      <c r="M520" s="29"/>
    </row>
    <row r="521" spans="2:13" ht="17.399999999999999" x14ac:dyDescent="0.45">
      <c r="B521" s="17">
        <v>2</v>
      </c>
      <c r="C521" s="18">
        <v>0</v>
      </c>
      <c r="D521" s="26">
        <v>45894</v>
      </c>
      <c r="E521" s="26">
        <v>45895</v>
      </c>
      <c r="F521" s="34" t="s">
        <v>167</v>
      </c>
      <c r="H521" s="15">
        <v>1</v>
      </c>
      <c r="I521" s="14"/>
      <c r="J521" s="31">
        <v>45814</v>
      </c>
      <c r="K521" s="31">
        <v>45814</v>
      </c>
      <c r="L521" s="35" t="s">
        <v>199</v>
      </c>
      <c r="M521" s="29"/>
    </row>
    <row r="522" spans="2:13" ht="17.399999999999999" x14ac:dyDescent="0.45">
      <c r="B522" s="17"/>
      <c r="C522" s="18">
        <v>0</v>
      </c>
      <c r="D522" s="26"/>
      <c r="E522" s="26"/>
      <c r="F522" s="18"/>
      <c r="H522" s="15">
        <v>1</v>
      </c>
      <c r="I522" s="14"/>
      <c r="J522" s="31">
        <v>45909</v>
      </c>
      <c r="K522" s="31">
        <v>45909</v>
      </c>
      <c r="L522" s="35" t="s">
        <v>172</v>
      </c>
      <c r="M522" s="29"/>
    </row>
    <row r="523" spans="2:13" ht="17.399999999999999" x14ac:dyDescent="0.45">
      <c r="B523" s="17"/>
      <c r="C523" s="18">
        <v>0</v>
      </c>
      <c r="D523" s="26"/>
      <c r="E523" s="26"/>
      <c r="F523" s="18"/>
      <c r="H523" s="15"/>
      <c r="I523" s="14"/>
      <c r="J523" s="31"/>
      <c r="K523" s="31"/>
      <c r="L523" s="29"/>
      <c r="M523" s="29"/>
    </row>
    <row r="524" spans="2:13" ht="17.399999999999999" x14ac:dyDescent="0.45">
      <c r="B524" s="17"/>
      <c r="C524" s="18">
        <v>0</v>
      </c>
      <c r="D524" s="26"/>
      <c r="E524" s="26"/>
      <c r="F524" s="18"/>
      <c r="H524" s="15"/>
      <c r="I524" s="14"/>
      <c r="J524" s="29"/>
      <c r="K524" s="29"/>
      <c r="L524" s="29"/>
      <c r="M524" s="29"/>
    </row>
    <row r="525" spans="2:13" ht="17.399999999999999" x14ac:dyDescent="0.45">
      <c r="B525" s="17"/>
      <c r="C525" s="18">
        <v>0</v>
      </c>
      <c r="D525" s="26"/>
      <c r="E525" s="26"/>
      <c r="F525" s="18"/>
      <c r="H525" s="15"/>
      <c r="I525" s="14"/>
      <c r="J525" s="29"/>
      <c r="K525" s="29"/>
      <c r="L525" s="29"/>
      <c r="M525" s="29"/>
    </row>
    <row r="526" spans="2:13" ht="17.399999999999999" x14ac:dyDescent="0.45">
      <c r="B526" s="17"/>
      <c r="C526" s="18">
        <v>0</v>
      </c>
      <c r="D526" s="26"/>
      <c r="E526" s="26"/>
      <c r="F526" s="18"/>
      <c r="H526" s="15"/>
      <c r="I526" s="14"/>
      <c r="J526" s="29"/>
      <c r="K526" s="29"/>
      <c r="L526" s="29"/>
      <c r="M526" s="29"/>
    </row>
    <row r="527" spans="2:13" ht="17.399999999999999" x14ac:dyDescent="0.45">
      <c r="B527" s="17"/>
      <c r="C527" s="18">
        <v>0</v>
      </c>
      <c r="D527" s="26"/>
      <c r="E527" s="26"/>
      <c r="F527" s="18"/>
      <c r="H527" s="15"/>
      <c r="I527" s="14"/>
      <c r="J527" s="29"/>
      <c r="K527" s="29"/>
      <c r="L527" s="29"/>
      <c r="M527" s="29"/>
    </row>
    <row r="528" spans="2:13" ht="17.399999999999999" x14ac:dyDescent="0.45">
      <c r="B528" s="17"/>
      <c r="C528" s="18">
        <v>0</v>
      </c>
      <c r="D528" s="26"/>
      <c r="E528" s="26"/>
      <c r="F528" s="18"/>
      <c r="H528" s="15"/>
      <c r="I528" s="14"/>
      <c r="J528" s="29"/>
      <c r="K528" s="29"/>
      <c r="L528" s="29"/>
      <c r="M528" s="29"/>
    </row>
    <row r="529" spans="2:13" ht="17.399999999999999" x14ac:dyDescent="0.45">
      <c r="B529" s="17"/>
      <c r="C529" s="18">
        <v>0</v>
      </c>
      <c r="D529" s="18"/>
      <c r="E529" s="18"/>
      <c r="F529" s="18"/>
      <c r="H529" s="15"/>
      <c r="I529" s="14"/>
      <c r="J529" s="29"/>
      <c r="K529" s="29"/>
      <c r="L529" s="29"/>
      <c r="M529" s="29"/>
    </row>
    <row r="530" spans="2:13" ht="18" thickBot="1" x14ac:dyDescent="0.5">
      <c r="B530" s="17"/>
      <c r="C530" s="18">
        <v>0</v>
      </c>
      <c r="D530" s="18"/>
      <c r="E530" s="18"/>
      <c r="F530" s="18"/>
      <c r="H530" s="16"/>
      <c r="I530" s="14"/>
      <c r="J530" s="30"/>
      <c r="K530" s="30"/>
      <c r="L530" s="30"/>
      <c r="M530" s="30"/>
    </row>
    <row r="531" spans="2:13" ht="21.6" thickBot="1" x14ac:dyDescent="0.55000000000000004">
      <c r="B531" s="17"/>
      <c r="C531" s="18">
        <v>0</v>
      </c>
      <c r="D531" s="19"/>
      <c r="E531" s="19"/>
      <c r="F531" s="19"/>
      <c r="H531" s="12">
        <f>SUM(H519:H530)</f>
        <v>4</v>
      </c>
      <c r="I531" s="43" t="str">
        <f>IF(H531=3,"YA NO PUEDE SOLICITAR DIAS ADMINISTRATIVOS","PUEDE SOLICITAR DIAS ADMINISTRATIVOS")</f>
        <v>PUEDE SOLICITAR DIAS ADMINISTRATIVOS</v>
      </c>
      <c r="J531" s="44"/>
      <c r="K531" s="44"/>
      <c r="L531" s="44"/>
      <c r="M531" s="45"/>
    </row>
    <row r="532" spans="2:13" ht="21.6" thickBot="1" x14ac:dyDescent="0.55000000000000004">
      <c r="B532" s="17"/>
      <c r="C532" s="18">
        <v>0</v>
      </c>
      <c r="D532" s="19"/>
      <c r="E532" s="19"/>
      <c r="F532" s="19"/>
      <c r="H532" s="23">
        <f>4-H531</f>
        <v>0</v>
      </c>
      <c r="I532" s="43" t="str">
        <f>IF(H532=0,"YA NO CUENTA CON ADMINISTRATIVOS","OK")</f>
        <v>YA NO CUENTA CON ADMINISTRATIVOS</v>
      </c>
      <c r="J532" s="44"/>
      <c r="K532" s="44"/>
      <c r="L532" s="44"/>
      <c r="M532" s="45"/>
    </row>
    <row r="533" spans="2:13" ht="17.399999999999999" x14ac:dyDescent="0.45">
      <c r="B533" s="17"/>
      <c r="C533" s="18">
        <v>0</v>
      </c>
      <c r="D533" s="19"/>
      <c r="E533" s="19"/>
      <c r="F533" s="19"/>
      <c r="H533" s="1"/>
    </row>
    <row r="534" spans="2:13" ht="17.399999999999999" x14ac:dyDescent="0.45">
      <c r="B534" s="17"/>
      <c r="C534" s="18">
        <v>0</v>
      </c>
      <c r="D534" s="19"/>
      <c r="E534" s="19"/>
      <c r="F534" s="19"/>
    </row>
    <row r="535" spans="2:13" ht="17.399999999999999" x14ac:dyDescent="0.45">
      <c r="B535" s="17"/>
      <c r="C535" s="18">
        <v>0</v>
      </c>
      <c r="D535" s="19"/>
      <c r="E535" s="19"/>
      <c r="F535" s="19"/>
      <c r="H535" s="24" t="s">
        <v>113</v>
      </c>
      <c r="I535" s="24"/>
      <c r="J535" s="24"/>
      <c r="K535" s="25"/>
      <c r="L535" s="25"/>
    </row>
    <row r="536" spans="2:13" ht="17.399999999999999" x14ac:dyDescent="0.45">
      <c r="B536" s="17"/>
      <c r="C536" s="18">
        <v>0</v>
      </c>
      <c r="D536" s="19"/>
      <c r="E536" s="19"/>
      <c r="F536" s="19"/>
      <c r="H536" s="24" t="s">
        <v>26</v>
      </c>
      <c r="K536" s="25"/>
      <c r="L536" s="32"/>
      <c r="M536" s="33" t="s">
        <v>27</v>
      </c>
    </row>
    <row r="537" spans="2:13" ht="17.399999999999999" x14ac:dyDescent="0.45">
      <c r="B537" s="17"/>
      <c r="C537" s="18">
        <v>0</v>
      </c>
      <c r="D537" s="19"/>
      <c r="E537" s="19"/>
      <c r="F537" s="19"/>
      <c r="H537" s="24" t="s">
        <v>87</v>
      </c>
      <c r="K537" s="25">
        <v>45719</v>
      </c>
      <c r="L537" s="25">
        <v>45900</v>
      </c>
    </row>
    <row r="538" spans="2:13" ht="17.399999999999999" x14ac:dyDescent="0.45">
      <c r="B538" s="17"/>
      <c r="C538" s="18">
        <v>0</v>
      </c>
      <c r="D538" s="19"/>
      <c r="E538" s="19"/>
      <c r="F538" s="19"/>
    </row>
    <row r="539" spans="2:13" ht="17.399999999999999" x14ac:dyDescent="0.45">
      <c r="B539" s="17"/>
      <c r="C539" s="18">
        <v>0</v>
      </c>
      <c r="D539" s="19"/>
      <c r="E539" s="19"/>
      <c r="F539" s="19"/>
    </row>
    <row r="540" spans="2:13" ht="17.399999999999999" x14ac:dyDescent="0.45">
      <c r="B540" s="17"/>
      <c r="C540" s="18">
        <v>0</v>
      </c>
      <c r="D540" s="19"/>
      <c r="E540" s="19"/>
      <c r="F540" s="19"/>
    </row>
    <row r="541" spans="2:13" ht="17.399999999999999" x14ac:dyDescent="0.45">
      <c r="B541" s="17"/>
      <c r="C541" s="18">
        <v>0</v>
      </c>
      <c r="D541" s="19"/>
      <c r="E541" s="19"/>
      <c r="F541" s="19"/>
    </row>
    <row r="542" spans="2:13" ht="17.399999999999999" x14ac:dyDescent="0.45">
      <c r="B542" s="17"/>
      <c r="C542" s="18">
        <v>0</v>
      </c>
      <c r="D542" s="19"/>
      <c r="E542" s="19"/>
      <c r="F542" s="19"/>
    </row>
    <row r="543" spans="2:13" ht="17.399999999999999" x14ac:dyDescent="0.45">
      <c r="B543" s="17"/>
      <c r="C543" s="18">
        <v>0</v>
      </c>
      <c r="D543" s="19"/>
      <c r="E543" s="19"/>
      <c r="F543" s="19"/>
    </row>
    <row r="544" spans="2:13" ht="18" thickBot="1" x14ac:dyDescent="0.5">
      <c r="B544" s="17"/>
      <c r="C544" s="20">
        <v>0</v>
      </c>
      <c r="D544" s="21"/>
      <c r="E544" s="21"/>
      <c r="F544" s="21"/>
    </row>
    <row r="545" spans="2:13" ht="21.6" thickBot="1" x14ac:dyDescent="0.55000000000000004">
      <c r="B545" s="7">
        <f>+D519-E519</f>
        <v>0</v>
      </c>
      <c r="C545" s="46" t="str">
        <f>IF(D519&lt;=E519,"YA NO TIENE FERIADOS","PUEDE SOLICITAR DIAS FERIADOS")</f>
        <v>YA NO TIENE FERIADOS</v>
      </c>
      <c r="D545" s="47"/>
      <c r="E545" s="47"/>
      <c r="F545" s="48"/>
    </row>
    <row r="546" spans="2:13" ht="19.2" thickBot="1" x14ac:dyDescent="0.5">
      <c r="C546" s="49" t="str">
        <f>IF(E519&gt;D519,"EXISTE UN ERROR","OK")</f>
        <v>OK</v>
      </c>
      <c r="D546" s="50"/>
      <c r="E546" s="50"/>
      <c r="F546" s="51"/>
    </row>
    <row r="551" spans="2:13" ht="19.2" thickBot="1" x14ac:dyDescent="0.5">
      <c r="B551" s="22" t="s">
        <v>114</v>
      </c>
      <c r="H551" s="22" t="str">
        <f>+B551</f>
        <v>GONZALEZ HAMASAKI JASMIN PATRICIA</v>
      </c>
    </row>
    <row r="552" spans="2:13" ht="18.600000000000001" thickBot="1" x14ac:dyDescent="0.4">
      <c r="B552" s="5" t="s">
        <v>0</v>
      </c>
      <c r="C552" s="5" t="s">
        <v>1</v>
      </c>
      <c r="D552" s="5" t="s">
        <v>11</v>
      </c>
      <c r="E552" s="6" t="s">
        <v>2</v>
      </c>
      <c r="F552" s="6" t="s">
        <v>7</v>
      </c>
      <c r="H552" s="2" t="s">
        <v>3</v>
      </c>
      <c r="I552" s="3" t="s">
        <v>4</v>
      </c>
      <c r="J552" s="3" t="s">
        <v>5</v>
      </c>
      <c r="K552" s="3" t="s">
        <v>6</v>
      </c>
      <c r="L552" s="3" t="s">
        <v>7</v>
      </c>
      <c r="M552" s="4" t="s">
        <v>8</v>
      </c>
    </row>
    <row r="553" spans="2:13" ht="17.399999999999999" x14ac:dyDescent="0.45">
      <c r="B553" s="8">
        <v>0</v>
      </c>
      <c r="C553" s="9">
        <v>0</v>
      </c>
      <c r="D553" s="10">
        <f>+B553+C553</f>
        <v>0</v>
      </c>
      <c r="E553" s="10">
        <f>SUM(B554:B578)</f>
        <v>0</v>
      </c>
      <c r="F553" s="11"/>
      <c r="H553" s="13">
        <v>1</v>
      </c>
      <c r="I553" s="14"/>
      <c r="J553" s="27">
        <v>45779</v>
      </c>
      <c r="K553" s="27">
        <v>45779</v>
      </c>
      <c r="L553" s="35" t="s">
        <v>185</v>
      </c>
      <c r="M553" s="28"/>
    </row>
    <row r="554" spans="2:13" ht="17.399999999999999" x14ac:dyDescent="0.45">
      <c r="B554" s="17"/>
      <c r="C554" s="18">
        <v>0</v>
      </c>
      <c r="D554" s="26"/>
      <c r="E554" s="26"/>
      <c r="F554" s="18"/>
      <c r="H554" s="15">
        <v>1</v>
      </c>
      <c r="I554" s="14"/>
      <c r="J554" s="31">
        <v>45803</v>
      </c>
      <c r="K554" s="31">
        <v>45803</v>
      </c>
      <c r="L554" s="35" t="s">
        <v>197</v>
      </c>
      <c r="M554" s="29"/>
    </row>
    <row r="555" spans="2:13" ht="17.399999999999999" x14ac:dyDescent="0.45">
      <c r="B555" s="17"/>
      <c r="C555" s="18">
        <v>0</v>
      </c>
      <c r="D555" s="26"/>
      <c r="E555" s="26"/>
      <c r="F555" s="18"/>
      <c r="H555" s="15"/>
      <c r="I555" s="14"/>
      <c r="J555" s="31"/>
      <c r="K555" s="31"/>
      <c r="L555" s="29"/>
      <c r="M555" s="29"/>
    </row>
    <row r="556" spans="2:13" ht="17.399999999999999" x14ac:dyDescent="0.45">
      <c r="B556" s="17"/>
      <c r="C556" s="18">
        <v>0</v>
      </c>
      <c r="D556" s="26"/>
      <c r="E556" s="26"/>
      <c r="F556" s="18"/>
      <c r="H556" s="15"/>
      <c r="I556" s="14"/>
      <c r="J556" s="31"/>
      <c r="K556" s="31"/>
      <c r="L556" s="29"/>
      <c r="M556" s="29"/>
    </row>
    <row r="557" spans="2:13" ht="17.399999999999999" x14ac:dyDescent="0.45">
      <c r="B557" s="17"/>
      <c r="C557" s="18">
        <v>0</v>
      </c>
      <c r="D557" s="26"/>
      <c r="E557" s="26"/>
      <c r="F557" s="18"/>
      <c r="H557" s="15"/>
      <c r="I557" s="14"/>
      <c r="J557" s="31"/>
      <c r="K557" s="31"/>
      <c r="L557" s="29"/>
      <c r="M557" s="29"/>
    </row>
    <row r="558" spans="2:13" ht="17.399999999999999" x14ac:dyDescent="0.45">
      <c r="B558" s="17"/>
      <c r="C558" s="18">
        <v>0</v>
      </c>
      <c r="D558" s="26"/>
      <c r="E558" s="26"/>
      <c r="F558" s="18"/>
      <c r="H558" s="15"/>
      <c r="I558" s="14"/>
      <c r="J558" s="29"/>
      <c r="K558" s="29"/>
      <c r="L558" s="29"/>
      <c r="M558" s="29"/>
    </row>
    <row r="559" spans="2:13" ht="17.399999999999999" x14ac:dyDescent="0.45">
      <c r="B559" s="17"/>
      <c r="C559" s="18">
        <v>0</v>
      </c>
      <c r="D559" s="26"/>
      <c r="E559" s="26"/>
      <c r="F559" s="18"/>
      <c r="H559" s="15"/>
      <c r="I559" s="14"/>
      <c r="J559" s="29"/>
      <c r="K559" s="29"/>
      <c r="L559" s="29"/>
      <c r="M559" s="29"/>
    </row>
    <row r="560" spans="2:13" ht="17.399999999999999" x14ac:dyDescent="0.45">
      <c r="B560" s="17"/>
      <c r="C560" s="18">
        <v>0</v>
      </c>
      <c r="D560" s="26"/>
      <c r="E560" s="26"/>
      <c r="F560" s="18"/>
      <c r="H560" s="15"/>
      <c r="I560" s="14"/>
      <c r="J560" s="29"/>
      <c r="K560" s="29"/>
      <c r="L560" s="29"/>
      <c r="M560" s="29"/>
    </row>
    <row r="561" spans="2:13" ht="17.399999999999999" x14ac:dyDescent="0.45">
      <c r="B561" s="17"/>
      <c r="C561" s="18">
        <v>0</v>
      </c>
      <c r="D561" s="26"/>
      <c r="E561" s="26"/>
      <c r="F561" s="18"/>
      <c r="H561" s="15"/>
      <c r="I561" s="14"/>
      <c r="J561" s="29"/>
      <c r="K561" s="29"/>
      <c r="L561" s="29"/>
      <c r="M561" s="29"/>
    </row>
    <row r="562" spans="2:13" ht="17.399999999999999" x14ac:dyDescent="0.45">
      <c r="B562" s="17"/>
      <c r="C562" s="18">
        <v>0</v>
      </c>
      <c r="D562" s="26"/>
      <c r="E562" s="26"/>
      <c r="F562" s="18"/>
      <c r="H562" s="15"/>
      <c r="I562" s="14"/>
      <c r="J562" s="29"/>
      <c r="K562" s="29"/>
      <c r="L562" s="29"/>
      <c r="M562" s="29"/>
    </row>
    <row r="563" spans="2:13" ht="17.399999999999999" x14ac:dyDescent="0.45">
      <c r="B563" s="17"/>
      <c r="C563" s="18">
        <v>0</v>
      </c>
      <c r="D563" s="18"/>
      <c r="E563" s="18"/>
      <c r="F563" s="18"/>
      <c r="H563" s="15"/>
      <c r="I563" s="14"/>
      <c r="J563" s="29"/>
      <c r="K563" s="29"/>
      <c r="L563" s="29"/>
      <c r="M563" s="29"/>
    </row>
    <row r="564" spans="2:13" ht="18" thickBot="1" x14ac:dyDescent="0.5">
      <c r="B564" s="17"/>
      <c r="C564" s="18">
        <v>0</v>
      </c>
      <c r="D564" s="18"/>
      <c r="E564" s="18"/>
      <c r="F564" s="18"/>
      <c r="H564" s="16"/>
      <c r="I564" s="14"/>
      <c r="J564" s="30"/>
      <c r="K564" s="30"/>
      <c r="L564" s="30"/>
      <c r="M564" s="30"/>
    </row>
    <row r="565" spans="2:13" ht="21.6" thickBot="1" x14ac:dyDescent="0.55000000000000004">
      <c r="B565" s="17"/>
      <c r="C565" s="18">
        <v>0</v>
      </c>
      <c r="D565" s="19"/>
      <c r="E565" s="19"/>
      <c r="F565" s="19"/>
      <c r="H565" s="12">
        <f>SUM(H553:H564)</f>
        <v>2</v>
      </c>
      <c r="I565" s="43" t="str">
        <f>IF(H565=3,"YA NO PUEDE SOLICITAR DIAS ADMINISTRATIVOS","PUEDE SOLICITAR DIAS ADMINISTRATIVOS")</f>
        <v>PUEDE SOLICITAR DIAS ADMINISTRATIVOS</v>
      </c>
      <c r="J565" s="44"/>
      <c r="K565" s="44"/>
      <c r="L565" s="44"/>
      <c r="M565" s="45"/>
    </row>
    <row r="566" spans="2:13" ht="21.6" thickBot="1" x14ac:dyDescent="0.55000000000000004">
      <c r="B566" s="17"/>
      <c r="C566" s="18">
        <v>0</v>
      </c>
      <c r="D566" s="19"/>
      <c r="E566" s="19"/>
      <c r="F566" s="19"/>
      <c r="H566" s="23">
        <f>2-H565</f>
        <v>0</v>
      </c>
      <c r="I566" s="43" t="str">
        <f>IF(H566=0,"YA NO CUENTA CON ADMINISTRATIVOS","OK")</f>
        <v>YA NO CUENTA CON ADMINISTRATIVOS</v>
      </c>
      <c r="J566" s="44"/>
      <c r="K566" s="44"/>
      <c r="L566" s="44"/>
      <c r="M566" s="45"/>
    </row>
    <row r="567" spans="2:13" ht="17.399999999999999" x14ac:dyDescent="0.45">
      <c r="B567" s="17"/>
      <c r="C567" s="18">
        <v>0</v>
      </c>
      <c r="D567" s="19"/>
      <c r="E567" s="19"/>
      <c r="F567" s="19"/>
      <c r="H567" s="1"/>
    </row>
    <row r="568" spans="2:13" ht="17.399999999999999" x14ac:dyDescent="0.45">
      <c r="B568" s="17"/>
      <c r="C568" s="18">
        <v>0</v>
      </c>
      <c r="D568" s="19"/>
      <c r="E568" s="19"/>
      <c r="F568" s="19"/>
    </row>
    <row r="569" spans="2:13" ht="17.399999999999999" x14ac:dyDescent="0.45">
      <c r="B569" s="17"/>
      <c r="C569" s="18">
        <v>0</v>
      </c>
      <c r="D569" s="19"/>
      <c r="E569" s="19"/>
      <c r="F569" s="19"/>
      <c r="H569" s="24"/>
      <c r="I569" s="24"/>
      <c r="J569" s="24"/>
      <c r="K569" s="25"/>
      <c r="L569" s="25"/>
    </row>
    <row r="570" spans="2:13" ht="17.399999999999999" x14ac:dyDescent="0.45">
      <c r="B570" s="17"/>
      <c r="C570" s="18">
        <v>0</v>
      </c>
      <c r="D570" s="19"/>
      <c r="E570" s="19"/>
      <c r="F570" s="19"/>
      <c r="H570" s="24" t="s">
        <v>30</v>
      </c>
      <c r="K570" s="25"/>
      <c r="L570" s="32"/>
      <c r="M570" s="33" t="s">
        <v>27</v>
      </c>
    </row>
    <row r="571" spans="2:13" ht="17.399999999999999" x14ac:dyDescent="0.45">
      <c r="B571" s="17"/>
      <c r="C571" s="18">
        <v>0</v>
      </c>
      <c r="D571" s="19"/>
      <c r="E571" s="19"/>
      <c r="F571" s="19"/>
      <c r="H571" s="24" t="s">
        <v>101</v>
      </c>
      <c r="K571" s="25">
        <v>45719</v>
      </c>
      <c r="L571" s="25">
        <v>45808</v>
      </c>
    </row>
    <row r="572" spans="2:13" ht="17.399999999999999" x14ac:dyDescent="0.45">
      <c r="B572" s="17"/>
      <c r="C572" s="18">
        <v>0</v>
      </c>
      <c r="D572" s="19"/>
      <c r="E572" s="19"/>
      <c r="F572" s="19"/>
    </row>
    <row r="573" spans="2:13" ht="17.399999999999999" x14ac:dyDescent="0.45">
      <c r="B573" s="17"/>
      <c r="C573" s="18">
        <v>0</v>
      </c>
      <c r="D573" s="19"/>
      <c r="E573" s="19"/>
      <c r="F573" s="19"/>
    </row>
    <row r="574" spans="2:13" ht="17.399999999999999" x14ac:dyDescent="0.45">
      <c r="B574" s="17"/>
      <c r="C574" s="18">
        <v>0</v>
      </c>
      <c r="D574" s="19"/>
      <c r="E574" s="19"/>
      <c r="F574" s="19"/>
    </row>
    <row r="575" spans="2:13" ht="17.399999999999999" x14ac:dyDescent="0.45">
      <c r="B575" s="17"/>
      <c r="C575" s="18">
        <v>0</v>
      </c>
      <c r="D575" s="19"/>
      <c r="E575" s="19"/>
      <c r="F575" s="19"/>
    </row>
    <row r="576" spans="2:13" ht="17.399999999999999" x14ac:dyDescent="0.45">
      <c r="B576" s="17"/>
      <c r="C576" s="18">
        <v>0</v>
      </c>
      <c r="D576" s="19"/>
      <c r="E576" s="19"/>
      <c r="F576" s="19"/>
    </row>
    <row r="577" spans="2:13" ht="17.399999999999999" x14ac:dyDescent="0.45">
      <c r="B577" s="17"/>
      <c r="C577" s="18">
        <v>0</v>
      </c>
      <c r="D577" s="19"/>
      <c r="E577" s="19"/>
      <c r="F577" s="19"/>
    </row>
    <row r="578" spans="2:13" ht="18" thickBot="1" x14ac:dyDescent="0.5">
      <c r="B578" s="17"/>
      <c r="C578" s="20">
        <v>0</v>
      </c>
      <c r="D578" s="21"/>
      <c r="E578" s="21"/>
      <c r="F578" s="21"/>
    </row>
    <row r="579" spans="2:13" ht="21.6" thickBot="1" x14ac:dyDescent="0.55000000000000004">
      <c r="B579" s="7">
        <f>+D553-E553</f>
        <v>0</v>
      </c>
      <c r="C579" s="46" t="str">
        <f>IF(D553&lt;=E553,"YA NO TIENE FERIADOS","PUEDE SOLICITAR DIAS FERIADOS")</f>
        <v>YA NO TIENE FERIADOS</v>
      </c>
      <c r="D579" s="47"/>
      <c r="E579" s="47"/>
      <c r="F579" s="48"/>
    </row>
    <row r="580" spans="2:13" ht="19.2" thickBot="1" x14ac:dyDescent="0.5">
      <c r="C580" s="49" t="str">
        <f>IF(E553&gt;D553,"EXISTE UN ERROR","OK")</f>
        <v>OK</v>
      </c>
      <c r="D580" s="50"/>
      <c r="E580" s="50"/>
      <c r="F580" s="51"/>
    </row>
    <row r="583" spans="2:13" ht="19.2" thickBot="1" x14ac:dyDescent="0.5">
      <c r="B583" s="22" t="s">
        <v>115</v>
      </c>
      <c r="H583" s="22" t="str">
        <f>+B583</f>
        <v>TRONCOSO TRONCOSO CINDY SCARLETT</v>
      </c>
    </row>
    <row r="584" spans="2:13" ht="18.600000000000001" thickBot="1" x14ac:dyDescent="0.4">
      <c r="B584" s="5" t="s">
        <v>0</v>
      </c>
      <c r="C584" s="5" t="s">
        <v>1</v>
      </c>
      <c r="D584" s="5" t="s">
        <v>11</v>
      </c>
      <c r="E584" s="6" t="s">
        <v>2</v>
      </c>
      <c r="F584" s="6" t="s">
        <v>7</v>
      </c>
      <c r="H584" s="2" t="s">
        <v>3</v>
      </c>
      <c r="I584" s="3" t="s">
        <v>4</v>
      </c>
      <c r="J584" s="3" t="s">
        <v>5</v>
      </c>
      <c r="K584" s="3" t="s">
        <v>6</v>
      </c>
      <c r="L584" s="3" t="s">
        <v>7</v>
      </c>
      <c r="M584" s="4" t="s">
        <v>8</v>
      </c>
    </row>
    <row r="585" spans="2:13" ht="17.399999999999999" x14ac:dyDescent="0.45">
      <c r="B585" s="8">
        <v>0</v>
      </c>
      <c r="C585" s="9">
        <v>0</v>
      </c>
      <c r="D585" s="10">
        <f>+B585+C585</f>
        <v>0</v>
      </c>
      <c r="E585" s="10">
        <f>SUM(B586:B610)</f>
        <v>0</v>
      </c>
      <c r="F585" s="11"/>
      <c r="H585" s="13">
        <v>1</v>
      </c>
      <c r="I585" s="14"/>
      <c r="J585" s="27">
        <v>45772</v>
      </c>
      <c r="K585" s="27">
        <v>45772</v>
      </c>
      <c r="L585" s="35" t="s">
        <v>181</v>
      </c>
      <c r="M585" s="28"/>
    </row>
    <row r="586" spans="2:13" ht="17.399999999999999" x14ac:dyDescent="0.45">
      <c r="B586" s="17"/>
      <c r="C586" s="18">
        <v>0</v>
      </c>
      <c r="D586" s="26"/>
      <c r="E586" s="26"/>
      <c r="F586" s="18"/>
      <c r="H586" s="15">
        <v>0.5</v>
      </c>
      <c r="I586" s="14"/>
      <c r="J586" s="31">
        <v>45785</v>
      </c>
      <c r="K586" s="31">
        <v>45785</v>
      </c>
      <c r="L586" s="35" t="s">
        <v>188</v>
      </c>
      <c r="M586" s="29"/>
    </row>
    <row r="587" spans="2:13" ht="17.399999999999999" x14ac:dyDescent="0.45">
      <c r="B587" s="17"/>
      <c r="C587" s="18">
        <v>0</v>
      </c>
      <c r="D587" s="26"/>
      <c r="E587" s="26"/>
      <c r="F587" s="18"/>
      <c r="H587" s="15">
        <v>0.5</v>
      </c>
      <c r="I587" s="14" t="s">
        <v>9</v>
      </c>
      <c r="J587" s="31">
        <v>45791</v>
      </c>
      <c r="K587" s="31">
        <v>45791</v>
      </c>
      <c r="L587" s="35" t="s">
        <v>188</v>
      </c>
      <c r="M587" s="29"/>
    </row>
    <row r="588" spans="2:13" ht="17.399999999999999" x14ac:dyDescent="0.45">
      <c r="B588" s="17"/>
      <c r="C588" s="18">
        <v>0</v>
      </c>
      <c r="D588" s="26"/>
      <c r="E588" s="26"/>
      <c r="F588" s="18"/>
      <c r="H588" s="15"/>
      <c r="I588" s="14"/>
      <c r="J588" s="31"/>
      <c r="K588" s="31"/>
      <c r="L588" s="29"/>
      <c r="M588" s="29"/>
    </row>
    <row r="589" spans="2:13" ht="17.399999999999999" x14ac:dyDescent="0.45">
      <c r="B589" s="17"/>
      <c r="C589" s="18">
        <v>0</v>
      </c>
      <c r="D589" s="26"/>
      <c r="E589" s="26"/>
      <c r="F589" s="18"/>
      <c r="H589" s="15"/>
      <c r="I589" s="14"/>
      <c r="J589" s="31"/>
      <c r="K589" s="31"/>
      <c r="L589" s="29"/>
      <c r="M589" s="29"/>
    </row>
    <row r="590" spans="2:13" ht="17.399999999999999" x14ac:dyDescent="0.45">
      <c r="B590" s="17"/>
      <c r="C590" s="18">
        <v>0</v>
      </c>
      <c r="D590" s="26"/>
      <c r="E590" s="26"/>
      <c r="F590" s="18"/>
      <c r="H590" s="15"/>
      <c r="I590" s="14"/>
      <c r="J590" s="29"/>
      <c r="K590" s="29"/>
      <c r="L590" s="29"/>
      <c r="M590" s="29"/>
    </row>
    <row r="591" spans="2:13" ht="17.399999999999999" x14ac:dyDescent="0.45">
      <c r="B591" s="17"/>
      <c r="C591" s="18">
        <v>0</v>
      </c>
      <c r="D591" s="26"/>
      <c r="E591" s="26"/>
      <c r="F591" s="18"/>
      <c r="H591" s="15"/>
      <c r="I591" s="14"/>
      <c r="J591" s="29"/>
      <c r="K591" s="29"/>
      <c r="L591" s="29"/>
      <c r="M591" s="29"/>
    </row>
    <row r="592" spans="2:13" ht="17.399999999999999" x14ac:dyDescent="0.45">
      <c r="B592" s="17"/>
      <c r="C592" s="18">
        <v>0</v>
      </c>
      <c r="D592" s="26"/>
      <c r="E592" s="26"/>
      <c r="F592" s="18"/>
      <c r="H592" s="15"/>
      <c r="I592" s="14"/>
      <c r="J592" s="29"/>
      <c r="K592" s="29"/>
      <c r="L592" s="29"/>
      <c r="M592" s="29"/>
    </row>
    <row r="593" spans="2:13" ht="17.399999999999999" x14ac:dyDescent="0.45">
      <c r="B593" s="17"/>
      <c r="C593" s="18">
        <v>0</v>
      </c>
      <c r="D593" s="26"/>
      <c r="E593" s="26"/>
      <c r="F593" s="18"/>
      <c r="H593" s="15"/>
      <c r="I593" s="14"/>
      <c r="J593" s="29"/>
      <c r="K593" s="29"/>
      <c r="L593" s="29"/>
      <c r="M593" s="29"/>
    </row>
    <row r="594" spans="2:13" ht="17.399999999999999" x14ac:dyDescent="0.45">
      <c r="B594" s="17"/>
      <c r="C594" s="18">
        <v>0</v>
      </c>
      <c r="D594" s="26"/>
      <c r="E594" s="26"/>
      <c r="F594" s="18"/>
      <c r="H594" s="15"/>
      <c r="I594" s="14"/>
      <c r="J594" s="29"/>
      <c r="K594" s="29"/>
      <c r="L594" s="29"/>
      <c r="M594" s="29"/>
    </row>
    <row r="595" spans="2:13" ht="17.399999999999999" x14ac:dyDescent="0.45">
      <c r="B595" s="17"/>
      <c r="C595" s="18">
        <v>0</v>
      </c>
      <c r="D595" s="18"/>
      <c r="E595" s="18"/>
      <c r="F595" s="18"/>
      <c r="H595" s="15"/>
      <c r="I595" s="14"/>
      <c r="J595" s="29"/>
      <c r="K595" s="29"/>
      <c r="L595" s="29"/>
      <c r="M595" s="29"/>
    </row>
    <row r="596" spans="2:13" ht="18" thickBot="1" x14ac:dyDescent="0.5">
      <c r="B596" s="17"/>
      <c r="C596" s="18">
        <v>0</v>
      </c>
      <c r="D596" s="18"/>
      <c r="E596" s="18"/>
      <c r="F596" s="18"/>
      <c r="H596" s="16"/>
      <c r="I596" s="14"/>
      <c r="J596" s="30"/>
      <c r="K596" s="30"/>
      <c r="L596" s="30"/>
      <c r="M596" s="30"/>
    </row>
    <row r="597" spans="2:13" ht="21.6" thickBot="1" x14ac:dyDescent="0.55000000000000004">
      <c r="B597" s="17"/>
      <c r="C597" s="18">
        <v>0</v>
      </c>
      <c r="D597" s="19"/>
      <c r="E597" s="19"/>
      <c r="F597" s="19"/>
      <c r="H597" s="12">
        <f>SUM(H585:H596)</f>
        <v>2</v>
      </c>
      <c r="I597" s="43" t="str">
        <f>IF(H597=3,"YA NO PUEDE SOLICITAR DIAS ADMINISTRATIVOS","PUEDE SOLICITAR DIAS ADMINISTRATIVOS")</f>
        <v>PUEDE SOLICITAR DIAS ADMINISTRATIVOS</v>
      </c>
      <c r="J597" s="44"/>
      <c r="K597" s="44"/>
      <c r="L597" s="44"/>
      <c r="M597" s="45"/>
    </row>
    <row r="598" spans="2:13" ht="21.6" thickBot="1" x14ac:dyDescent="0.55000000000000004">
      <c r="B598" s="17"/>
      <c r="C598" s="18">
        <v>0</v>
      </c>
      <c r="D598" s="19"/>
      <c r="E598" s="19"/>
      <c r="F598" s="19"/>
      <c r="H598" s="23">
        <f>2-H597</f>
        <v>0</v>
      </c>
      <c r="I598" s="43" t="str">
        <f>IF(H598=0,"YA NO CUENTA CON ADMINISTRATIVOS","OK")</f>
        <v>YA NO CUENTA CON ADMINISTRATIVOS</v>
      </c>
      <c r="J598" s="44"/>
      <c r="K598" s="44"/>
      <c r="L598" s="44"/>
      <c r="M598" s="45"/>
    </row>
    <row r="599" spans="2:13" ht="17.399999999999999" x14ac:dyDescent="0.45">
      <c r="B599" s="17"/>
      <c r="C599" s="18">
        <v>0</v>
      </c>
      <c r="D599" s="19"/>
      <c r="E599" s="19"/>
      <c r="F599" s="19"/>
      <c r="H599" s="1"/>
    </row>
    <row r="600" spans="2:13" ht="17.399999999999999" x14ac:dyDescent="0.45">
      <c r="B600" s="17"/>
      <c r="C600" s="18">
        <v>0</v>
      </c>
      <c r="D600" s="19"/>
      <c r="E600" s="19"/>
      <c r="F600" s="19"/>
    </row>
    <row r="601" spans="2:13" ht="17.399999999999999" x14ac:dyDescent="0.45">
      <c r="B601" s="17"/>
      <c r="C601" s="18">
        <v>0</v>
      </c>
      <c r="D601" s="19"/>
      <c r="E601" s="19"/>
      <c r="F601" s="19"/>
      <c r="H601" s="24" t="s">
        <v>116</v>
      </c>
      <c r="I601" s="24"/>
      <c r="J601" s="24"/>
      <c r="K601" s="25"/>
      <c r="L601" s="25"/>
    </row>
    <row r="602" spans="2:13" ht="17.399999999999999" x14ac:dyDescent="0.45">
      <c r="B602" s="17"/>
      <c r="C602" s="18">
        <v>0</v>
      </c>
      <c r="D602" s="19"/>
      <c r="E602" s="19"/>
      <c r="F602" s="19"/>
      <c r="H602" s="24" t="s">
        <v>30</v>
      </c>
      <c r="K602" s="25"/>
      <c r="L602" s="32"/>
      <c r="M602" s="33" t="s">
        <v>27</v>
      </c>
    </row>
    <row r="603" spans="2:13" ht="17.399999999999999" x14ac:dyDescent="0.45">
      <c r="B603" s="17"/>
      <c r="C603" s="18">
        <v>0</v>
      </c>
      <c r="D603" s="19"/>
      <c r="E603" s="19"/>
      <c r="F603" s="19"/>
      <c r="H603" s="24" t="s">
        <v>101</v>
      </c>
      <c r="K603" s="25">
        <v>45719</v>
      </c>
      <c r="L603" s="25">
        <v>45808</v>
      </c>
    </row>
    <row r="604" spans="2:13" ht="17.399999999999999" x14ac:dyDescent="0.45">
      <c r="B604" s="17"/>
      <c r="C604" s="18">
        <v>0</v>
      </c>
      <c r="D604" s="19"/>
      <c r="E604" s="19"/>
      <c r="F604" s="19"/>
    </row>
    <row r="605" spans="2:13" ht="17.399999999999999" x14ac:dyDescent="0.45">
      <c r="B605" s="17"/>
      <c r="C605" s="18">
        <v>0</v>
      </c>
      <c r="D605" s="19"/>
      <c r="E605" s="19"/>
      <c r="F605" s="19"/>
    </row>
    <row r="606" spans="2:13" ht="17.399999999999999" x14ac:dyDescent="0.45">
      <c r="B606" s="17"/>
      <c r="C606" s="18">
        <v>0</v>
      </c>
      <c r="D606" s="19"/>
      <c r="E606" s="19"/>
      <c r="F606" s="19"/>
    </row>
    <row r="607" spans="2:13" ht="17.399999999999999" x14ac:dyDescent="0.45">
      <c r="B607" s="17"/>
      <c r="C607" s="18">
        <v>0</v>
      </c>
      <c r="D607" s="19"/>
      <c r="E607" s="19"/>
      <c r="F607" s="19"/>
    </row>
    <row r="608" spans="2:13" ht="17.399999999999999" x14ac:dyDescent="0.45">
      <c r="B608" s="17"/>
      <c r="C608" s="18">
        <v>0</v>
      </c>
      <c r="D608" s="19"/>
      <c r="E608" s="19"/>
      <c r="F608" s="19"/>
    </row>
    <row r="609" spans="2:13" ht="17.399999999999999" x14ac:dyDescent="0.45">
      <c r="B609" s="17"/>
      <c r="C609" s="18">
        <v>0</v>
      </c>
      <c r="D609" s="19"/>
      <c r="E609" s="19"/>
      <c r="F609" s="19"/>
    </row>
    <row r="610" spans="2:13" ht="18" thickBot="1" x14ac:dyDescent="0.5">
      <c r="B610" s="17"/>
      <c r="C610" s="20">
        <v>0</v>
      </c>
      <c r="D610" s="21"/>
      <c r="E610" s="21"/>
      <c r="F610" s="21"/>
    </row>
    <row r="611" spans="2:13" ht="21.6" thickBot="1" x14ac:dyDescent="0.55000000000000004">
      <c r="B611" s="7">
        <f>+D585-E585</f>
        <v>0</v>
      </c>
      <c r="C611" s="46" t="str">
        <f>IF(D585&lt;=E585,"YA NO TIENE FERIADOS","PUEDE SOLICITAR DIAS FERIADOS")</f>
        <v>YA NO TIENE FERIADOS</v>
      </c>
      <c r="D611" s="47"/>
      <c r="E611" s="47"/>
      <c r="F611" s="48"/>
    </row>
    <row r="612" spans="2:13" ht="19.2" thickBot="1" x14ac:dyDescent="0.5">
      <c r="C612" s="49" t="str">
        <f>IF(E585&gt;D585,"EXISTE UN ERROR","OK")</f>
        <v>OK</v>
      </c>
      <c r="D612" s="50"/>
      <c r="E612" s="50"/>
      <c r="F612" s="51"/>
    </row>
    <row r="615" spans="2:13" ht="19.2" thickBot="1" x14ac:dyDescent="0.5">
      <c r="B615" s="22" t="s">
        <v>121</v>
      </c>
      <c r="H615" s="22" t="str">
        <f>+B615</f>
        <v>SEPULVEDA SALGADO CAMILA ANDREA</v>
      </c>
    </row>
    <row r="616" spans="2:13" ht="18.600000000000001" thickBot="1" x14ac:dyDescent="0.4">
      <c r="B616" s="5" t="s">
        <v>0</v>
      </c>
      <c r="C616" s="5" t="s">
        <v>1</v>
      </c>
      <c r="D616" s="5" t="s">
        <v>11</v>
      </c>
      <c r="E616" s="6" t="s">
        <v>2</v>
      </c>
      <c r="F616" s="6" t="s">
        <v>7</v>
      </c>
      <c r="H616" s="2" t="s">
        <v>3</v>
      </c>
      <c r="I616" s="3" t="s">
        <v>4</v>
      </c>
      <c r="J616" s="3" t="s">
        <v>5</v>
      </c>
      <c r="K616" s="3" t="s">
        <v>6</v>
      </c>
      <c r="L616" s="3" t="s">
        <v>7</v>
      </c>
      <c r="M616" s="4" t="s">
        <v>8</v>
      </c>
    </row>
    <row r="617" spans="2:13" ht="17.399999999999999" x14ac:dyDescent="0.45">
      <c r="B617" s="8">
        <v>0</v>
      </c>
      <c r="C617" s="9">
        <v>0</v>
      </c>
      <c r="D617" s="10">
        <f>+B617+C617</f>
        <v>0</v>
      </c>
      <c r="E617" s="10">
        <f>SUM(B618:B642)</f>
        <v>0</v>
      </c>
      <c r="F617" s="11"/>
      <c r="H617" s="13">
        <v>1</v>
      </c>
      <c r="I617" s="14"/>
      <c r="J617" s="27">
        <v>45833</v>
      </c>
      <c r="K617" s="27">
        <v>45833</v>
      </c>
      <c r="L617" s="35" t="s">
        <v>197</v>
      </c>
      <c r="M617" s="28"/>
    </row>
    <row r="618" spans="2:13" ht="17.399999999999999" x14ac:dyDescent="0.45">
      <c r="B618" s="17"/>
      <c r="C618" s="18">
        <v>0</v>
      </c>
      <c r="D618" s="26"/>
      <c r="E618" s="26"/>
      <c r="F618" s="18"/>
      <c r="H618" s="15">
        <v>0.5</v>
      </c>
      <c r="I618" s="14" t="s">
        <v>9</v>
      </c>
      <c r="J618" s="31">
        <v>45853</v>
      </c>
      <c r="K618" s="31">
        <v>45853</v>
      </c>
      <c r="L618" s="35" t="s">
        <v>194</v>
      </c>
      <c r="M618" s="29"/>
    </row>
    <row r="619" spans="2:13" ht="17.399999999999999" x14ac:dyDescent="0.45">
      <c r="B619" s="17"/>
      <c r="C619" s="18">
        <v>0</v>
      </c>
      <c r="D619" s="26"/>
      <c r="E619" s="26"/>
      <c r="F619" s="18"/>
      <c r="H619" s="15">
        <v>0.5</v>
      </c>
      <c r="I619" s="14" t="s">
        <v>9</v>
      </c>
      <c r="J619" s="31">
        <v>45868</v>
      </c>
      <c r="K619" s="31">
        <v>45868</v>
      </c>
      <c r="L619" s="35" t="s">
        <v>145</v>
      </c>
      <c r="M619" s="29"/>
    </row>
    <row r="620" spans="2:13" ht="17.399999999999999" x14ac:dyDescent="0.45">
      <c r="B620" s="17"/>
      <c r="C620" s="18">
        <v>0</v>
      </c>
      <c r="D620" s="26"/>
      <c r="E620" s="26"/>
      <c r="F620" s="18"/>
      <c r="H620" s="15">
        <v>1</v>
      </c>
      <c r="I620" s="14"/>
      <c r="J620" s="31">
        <v>45887</v>
      </c>
      <c r="K620" s="31">
        <v>45887</v>
      </c>
      <c r="L620" s="35" t="s">
        <v>172</v>
      </c>
      <c r="M620" s="29"/>
    </row>
    <row r="621" spans="2:13" ht="17.399999999999999" x14ac:dyDescent="0.45">
      <c r="B621" s="17"/>
      <c r="C621" s="18">
        <v>0</v>
      </c>
      <c r="D621" s="26"/>
      <c r="E621" s="26"/>
      <c r="F621" s="18"/>
      <c r="H621" s="15">
        <v>1</v>
      </c>
      <c r="I621" s="14"/>
      <c r="J621" s="31">
        <v>45912</v>
      </c>
      <c r="K621" s="31">
        <v>45912</v>
      </c>
      <c r="L621" s="35" t="s">
        <v>168</v>
      </c>
      <c r="M621" s="29"/>
    </row>
    <row r="622" spans="2:13" ht="17.399999999999999" x14ac:dyDescent="0.45">
      <c r="B622" s="17"/>
      <c r="C622" s="18">
        <v>0</v>
      </c>
      <c r="D622" s="26"/>
      <c r="E622" s="26"/>
      <c r="F622" s="18"/>
      <c r="H622" s="15"/>
      <c r="I622" s="14"/>
      <c r="J622" s="29"/>
      <c r="K622" s="29"/>
      <c r="L622" s="29"/>
      <c r="M622" s="29"/>
    </row>
    <row r="623" spans="2:13" ht="17.399999999999999" x14ac:dyDescent="0.45">
      <c r="B623" s="17"/>
      <c r="C623" s="18">
        <v>0</v>
      </c>
      <c r="D623" s="26"/>
      <c r="E623" s="26"/>
      <c r="F623" s="18"/>
      <c r="H623" s="15"/>
      <c r="I623" s="14"/>
      <c r="J623" s="29"/>
      <c r="K623" s="29"/>
      <c r="L623" s="29"/>
      <c r="M623" s="29"/>
    </row>
    <row r="624" spans="2:13" ht="17.399999999999999" x14ac:dyDescent="0.45">
      <c r="B624" s="17"/>
      <c r="C624" s="18">
        <v>0</v>
      </c>
      <c r="D624" s="26"/>
      <c r="E624" s="26"/>
      <c r="F624" s="18"/>
      <c r="H624" s="15"/>
      <c r="I624" s="14"/>
      <c r="J624" s="29"/>
      <c r="K624" s="29"/>
      <c r="L624" s="29"/>
      <c r="M624" s="29"/>
    </row>
    <row r="625" spans="2:13" ht="17.399999999999999" x14ac:dyDescent="0.45">
      <c r="B625" s="17"/>
      <c r="C625" s="18">
        <v>0</v>
      </c>
      <c r="D625" s="26"/>
      <c r="E625" s="26"/>
      <c r="F625" s="18"/>
      <c r="H625" s="15"/>
      <c r="I625" s="14"/>
      <c r="J625" s="29"/>
      <c r="K625" s="29"/>
      <c r="L625" s="29"/>
      <c r="M625" s="29"/>
    </row>
    <row r="626" spans="2:13" ht="17.399999999999999" x14ac:dyDescent="0.45">
      <c r="B626" s="17"/>
      <c r="C626" s="18">
        <v>0</v>
      </c>
      <c r="D626" s="26"/>
      <c r="E626" s="26"/>
      <c r="F626" s="18"/>
      <c r="H626" s="15"/>
      <c r="I626" s="14"/>
      <c r="J626" s="29"/>
      <c r="K626" s="29"/>
      <c r="L626" s="29"/>
      <c r="M626" s="29"/>
    </row>
    <row r="627" spans="2:13" ht="17.399999999999999" x14ac:dyDescent="0.45">
      <c r="B627" s="17"/>
      <c r="C627" s="18">
        <v>0</v>
      </c>
      <c r="D627" s="18"/>
      <c r="E627" s="18"/>
      <c r="F627" s="18"/>
      <c r="H627" s="15"/>
      <c r="I627" s="14"/>
      <c r="J627" s="29"/>
      <c r="K627" s="29"/>
      <c r="L627" s="29"/>
      <c r="M627" s="29"/>
    </row>
    <row r="628" spans="2:13" ht="18" thickBot="1" x14ac:dyDescent="0.5">
      <c r="B628" s="17"/>
      <c r="C628" s="18">
        <v>0</v>
      </c>
      <c r="D628" s="18"/>
      <c r="E628" s="18"/>
      <c r="F628" s="18"/>
      <c r="H628" s="16"/>
      <c r="I628" s="14"/>
      <c r="J628" s="30"/>
      <c r="K628" s="30"/>
      <c r="L628" s="30"/>
      <c r="M628" s="30"/>
    </row>
    <row r="629" spans="2:13" ht="21.6" thickBot="1" x14ac:dyDescent="0.55000000000000004">
      <c r="B629" s="17"/>
      <c r="C629" s="18">
        <v>0</v>
      </c>
      <c r="D629" s="19"/>
      <c r="E629" s="19"/>
      <c r="F629" s="19"/>
      <c r="H629" s="12">
        <f>SUM(H617:H628)</f>
        <v>4</v>
      </c>
      <c r="I629" s="43" t="str">
        <f>IF(H629=4,"YA NO PUEDE SOLICITAR DIAS ADMINISTRATIVOS","PUEDE SOLICITAR DIAS ADMINISTRATIVOS")</f>
        <v>YA NO PUEDE SOLICITAR DIAS ADMINISTRATIVOS</v>
      </c>
      <c r="J629" s="44"/>
      <c r="K629" s="44"/>
      <c r="L629" s="44"/>
      <c r="M629" s="45"/>
    </row>
    <row r="630" spans="2:13" ht="21.6" thickBot="1" x14ac:dyDescent="0.55000000000000004">
      <c r="B630" s="17"/>
      <c r="C630" s="18">
        <v>0</v>
      </c>
      <c r="D630" s="19"/>
      <c r="E630" s="19"/>
      <c r="F630" s="19"/>
      <c r="H630" s="23">
        <f>4-H629</f>
        <v>0</v>
      </c>
      <c r="I630" s="43" t="str">
        <f>IF(H630=0,"YA NO CUENTA CON ADMINISTRATIVOS","OK")</f>
        <v>YA NO CUENTA CON ADMINISTRATIVOS</v>
      </c>
      <c r="J630" s="44"/>
      <c r="K630" s="44"/>
      <c r="L630" s="44"/>
      <c r="M630" s="45"/>
    </row>
    <row r="631" spans="2:13" ht="17.399999999999999" x14ac:dyDescent="0.45">
      <c r="B631" s="17"/>
      <c r="C631" s="18">
        <v>0</v>
      </c>
      <c r="D631" s="19"/>
      <c r="E631" s="19"/>
      <c r="F631" s="19"/>
      <c r="H631" s="1"/>
    </row>
    <row r="632" spans="2:13" ht="17.399999999999999" x14ac:dyDescent="0.45">
      <c r="B632" s="17"/>
      <c r="C632" s="18">
        <v>0</v>
      </c>
      <c r="D632" s="19"/>
      <c r="E632" s="19"/>
      <c r="F632" s="19"/>
    </row>
    <row r="633" spans="2:13" ht="17.399999999999999" x14ac:dyDescent="0.45">
      <c r="B633" s="17"/>
      <c r="C633" s="18">
        <v>0</v>
      </c>
      <c r="D633" s="19"/>
      <c r="E633" s="19"/>
      <c r="F633" s="19"/>
      <c r="H633" s="24" t="s">
        <v>120</v>
      </c>
      <c r="I633" s="24"/>
      <c r="J633" s="24"/>
      <c r="K633" s="25"/>
      <c r="L633" s="25"/>
    </row>
    <row r="634" spans="2:13" ht="17.399999999999999" x14ac:dyDescent="0.45">
      <c r="B634" s="17"/>
      <c r="C634" s="18">
        <v>0</v>
      </c>
      <c r="D634" s="19"/>
      <c r="E634" s="19"/>
      <c r="F634" s="19"/>
      <c r="H634" s="24"/>
      <c r="K634" s="25"/>
      <c r="L634" s="32"/>
      <c r="M634" s="33" t="s">
        <v>27</v>
      </c>
    </row>
    <row r="635" spans="2:13" ht="17.399999999999999" x14ac:dyDescent="0.45">
      <c r="B635" s="17"/>
      <c r="C635" s="18">
        <v>0</v>
      </c>
      <c r="D635" s="19"/>
      <c r="E635" s="19"/>
      <c r="F635" s="19"/>
      <c r="H635" s="24" t="s">
        <v>87</v>
      </c>
      <c r="K635" s="25">
        <v>45785</v>
      </c>
      <c r="L635" s="25">
        <v>45900</v>
      </c>
    </row>
    <row r="636" spans="2:13" ht="17.399999999999999" x14ac:dyDescent="0.45">
      <c r="B636" s="17"/>
      <c r="C636" s="18">
        <v>0</v>
      </c>
      <c r="D636" s="19"/>
      <c r="E636" s="19"/>
      <c r="F636" s="19"/>
      <c r="K636" s="25">
        <v>45901</v>
      </c>
      <c r="L636" s="25">
        <v>45930</v>
      </c>
    </row>
    <row r="637" spans="2:13" ht="17.399999999999999" x14ac:dyDescent="0.45">
      <c r="B637" s="17"/>
      <c r="C637" s="18">
        <v>0</v>
      </c>
      <c r="D637" s="19"/>
      <c r="E637" s="19"/>
      <c r="F637" s="19"/>
    </row>
    <row r="638" spans="2:13" ht="17.399999999999999" x14ac:dyDescent="0.45">
      <c r="B638" s="17"/>
      <c r="C638" s="18">
        <v>0</v>
      </c>
      <c r="D638" s="19"/>
      <c r="E638" s="19"/>
      <c r="F638" s="19"/>
    </row>
    <row r="639" spans="2:13" ht="17.399999999999999" x14ac:dyDescent="0.45">
      <c r="B639" s="17"/>
      <c r="C639" s="18">
        <v>0</v>
      </c>
      <c r="D639" s="19"/>
      <c r="E639" s="19"/>
      <c r="F639" s="19"/>
    </row>
    <row r="640" spans="2:13" ht="17.399999999999999" x14ac:dyDescent="0.45">
      <c r="B640" s="17"/>
      <c r="C640" s="18">
        <v>0</v>
      </c>
      <c r="D640" s="19"/>
      <c r="E640" s="19"/>
      <c r="F640" s="19"/>
    </row>
    <row r="641" spans="2:13" ht="17.399999999999999" x14ac:dyDescent="0.45">
      <c r="B641" s="17"/>
      <c r="C641" s="18">
        <v>0</v>
      </c>
      <c r="D641" s="19"/>
      <c r="E641" s="19"/>
      <c r="F641" s="19"/>
    </row>
    <row r="642" spans="2:13" ht="18" thickBot="1" x14ac:dyDescent="0.5">
      <c r="B642" s="17"/>
      <c r="C642" s="20">
        <v>0</v>
      </c>
      <c r="D642" s="21"/>
      <c r="E642" s="21"/>
      <c r="F642" s="21"/>
    </row>
    <row r="643" spans="2:13" ht="21.6" thickBot="1" x14ac:dyDescent="0.55000000000000004">
      <c r="B643" s="7">
        <f>+D617-E617</f>
        <v>0</v>
      </c>
      <c r="C643" s="46" t="str">
        <f>IF(D617&lt;=E617,"YA NO TIENE FERIADOS","PUEDE SOLICITAR DIAS FERIADOS")</f>
        <v>YA NO TIENE FERIADOS</v>
      </c>
      <c r="D643" s="47"/>
      <c r="E643" s="47"/>
      <c r="F643" s="48"/>
    </row>
    <row r="644" spans="2:13" ht="19.2" thickBot="1" x14ac:dyDescent="0.5">
      <c r="C644" s="49" t="str">
        <f>IF(E617&gt;D617,"EXISTE UN ERROR","OK")</f>
        <v>OK</v>
      </c>
      <c r="D644" s="50"/>
      <c r="E644" s="50"/>
      <c r="F644" s="51"/>
    </row>
    <row r="647" spans="2:13" ht="19.2" thickBot="1" x14ac:dyDescent="0.5">
      <c r="B647" s="22" t="s">
        <v>126</v>
      </c>
      <c r="H647" s="22" t="str">
        <f>+B647</f>
        <v>SALGADO DOMINGUEZ JESSICA LORENA</v>
      </c>
    </row>
    <row r="648" spans="2:13" ht="18.600000000000001" thickBot="1" x14ac:dyDescent="0.4">
      <c r="B648" s="5" t="s">
        <v>0</v>
      </c>
      <c r="C648" s="5" t="s">
        <v>1</v>
      </c>
      <c r="D648" s="5" t="s">
        <v>11</v>
      </c>
      <c r="E648" s="6" t="s">
        <v>2</v>
      </c>
      <c r="F648" s="6" t="s">
        <v>7</v>
      </c>
      <c r="H648" s="2" t="s">
        <v>3</v>
      </c>
      <c r="I648" s="3" t="s">
        <v>4</v>
      </c>
      <c r="J648" s="3" t="s">
        <v>5</v>
      </c>
      <c r="K648" s="3" t="s">
        <v>6</v>
      </c>
      <c r="L648" s="3" t="s">
        <v>7</v>
      </c>
      <c r="M648" s="4" t="s">
        <v>8</v>
      </c>
    </row>
    <row r="649" spans="2:13" ht="17.399999999999999" x14ac:dyDescent="0.45">
      <c r="B649" s="8">
        <v>0</v>
      </c>
      <c r="C649" s="9">
        <v>0</v>
      </c>
      <c r="D649" s="10">
        <f>+B649+C649</f>
        <v>0</v>
      </c>
      <c r="E649" s="10">
        <f>SUM(B650:B674)</f>
        <v>0</v>
      </c>
      <c r="F649" s="11"/>
      <c r="H649" s="13">
        <v>2</v>
      </c>
      <c r="I649" s="14"/>
      <c r="J649" s="27">
        <v>45838</v>
      </c>
      <c r="K649" s="27">
        <v>45839</v>
      </c>
      <c r="L649" s="35" t="s">
        <v>194</v>
      </c>
      <c r="M649" s="28"/>
    </row>
    <row r="650" spans="2:13" ht="17.399999999999999" x14ac:dyDescent="0.45">
      <c r="B650" s="17"/>
      <c r="C650" s="18">
        <v>0</v>
      </c>
      <c r="D650" s="26"/>
      <c r="E650" s="26"/>
      <c r="F650" s="18"/>
      <c r="H650" s="15">
        <v>0.5</v>
      </c>
      <c r="I650" s="14" t="s">
        <v>10</v>
      </c>
      <c r="J650" s="31">
        <v>45846</v>
      </c>
      <c r="K650" s="31">
        <v>45846</v>
      </c>
      <c r="L650" s="35" t="s">
        <v>194</v>
      </c>
      <c r="M650" s="29"/>
    </row>
    <row r="651" spans="2:13" ht="17.399999999999999" x14ac:dyDescent="0.45">
      <c r="B651" s="17"/>
      <c r="C651" s="18">
        <v>0</v>
      </c>
      <c r="D651" s="26"/>
      <c r="E651" s="26"/>
      <c r="F651" s="18"/>
      <c r="H651" s="15">
        <v>1</v>
      </c>
      <c r="I651" s="14"/>
      <c r="J651" s="31">
        <v>45860</v>
      </c>
      <c r="K651" s="31">
        <v>45860</v>
      </c>
      <c r="L651" s="35" t="s">
        <v>145</v>
      </c>
      <c r="M651" s="29"/>
    </row>
    <row r="652" spans="2:13" ht="17.399999999999999" x14ac:dyDescent="0.45">
      <c r="B652" s="17"/>
      <c r="C652" s="18">
        <v>0</v>
      </c>
      <c r="D652" s="26"/>
      <c r="E652" s="26"/>
      <c r="F652" s="18"/>
      <c r="H652" s="15">
        <v>1</v>
      </c>
      <c r="I652" s="14"/>
      <c r="J652" s="31">
        <v>45912</v>
      </c>
      <c r="K652" s="31">
        <v>45912</v>
      </c>
      <c r="L652" s="35" t="s">
        <v>172</v>
      </c>
      <c r="M652" s="29"/>
    </row>
    <row r="653" spans="2:13" ht="17.399999999999999" x14ac:dyDescent="0.45">
      <c r="B653" s="17"/>
      <c r="C653" s="18">
        <v>0</v>
      </c>
      <c r="D653" s="26"/>
      <c r="E653" s="26"/>
      <c r="F653" s="18"/>
      <c r="H653" s="15">
        <v>0.5</v>
      </c>
      <c r="I653" s="14" t="s">
        <v>10</v>
      </c>
      <c r="J653" s="31">
        <v>45974</v>
      </c>
      <c r="K653" s="31">
        <v>45974</v>
      </c>
      <c r="L653" s="29"/>
      <c r="M653" s="29"/>
    </row>
    <row r="654" spans="2:13" ht="17.399999999999999" x14ac:dyDescent="0.45">
      <c r="B654" s="17"/>
      <c r="C654" s="18">
        <v>0</v>
      </c>
      <c r="D654" s="26"/>
      <c r="E654" s="26"/>
      <c r="F654" s="18"/>
      <c r="H654" s="15">
        <v>0.5</v>
      </c>
      <c r="I654" s="14" t="s">
        <v>10</v>
      </c>
      <c r="J654" s="31">
        <v>45985</v>
      </c>
      <c r="K654" s="31">
        <v>45985</v>
      </c>
      <c r="L654" s="29"/>
      <c r="M654" s="29"/>
    </row>
    <row r="655" spans="2:13" ht="17.399999999999999" x14ac:dyDescent="0.45">
      <c r="B655" s="17"/>
      <c r="C655" s="18">
        <v>0</v>
      </c>
      <c r="D655" s="26"/>
      <c r="E655" s="26"/>
      <c r="F655" s="18"/>
      <c r="H655" s="15"/>
      <c r="I655" s="14"/>
      <c r="J655" s="29"/>
      <c r="K655" s="29"/>
      <c r="L655" s="29"/>
      <c r="M655" s="29"/>
    </row>
    <row r="656" spans="2:13" ht="17.399999999999999" x14ac:dyDescent="0.45">
      <c r="B656" s="17"/>
      <c r="C656" s="18">
        <v>0</v>
      </c>
      <c r="D656" s="26"/>
      <c r="E656" s="26"/>
      <c r="F656" s="18"/>
      <c r="H656" s="15"/>
      <c r="I656" s="14"/>
      <c r="J656" s="29"/>
      <c r="K656" s="29"/>
      <c r="L656" s="29"/>
      <c r="M656" s="29"/>
    </row>
    <row r="657" spans="2:13" ht="17.399999999999999" x14ac:dyDescent="0.45">
      <c r="B657" s="17"/>
      <c r="C657" s="18">
        <v>0</v>
      </c>
      <c r="D657" s="26"/>
      <c r="E657" s="26"/>
      <c r="F657" s="18"/>
      <c r="H657" s="15"/>
      <c r="I657" s="14"/>
      <c r="J657" s="29"/>
      <c r="K657" s="29"/>
      <c r="L657" s="29"/>
      <c r="M657" s="29"/>
    </row>
    <row r="658" spans="2:13" ht="17.399999999999999" x14ac:dyDescent="0.45">
      <c r="B658" s="17"/>
      <c r="C658" s="18">
        <v>0</v>
      </c>
      <c r="D658" s="26"/>
      <c r="E658" s="26"/>
      <c r="F658" s="18"/>
      <c r="H658" s="15"/>
      <c r="I658" s="14"/>
      <c r="J658" s="29"/>
      <c r="K658" s="29"/>
      <c r="L658" s="29"/>
      <c r="M658" s="29"/>
    </row>
    <row r="659" spans="2:13" ht="17.399999999999999" x14ac:dyDescent="0.45">
      <c r="B659" s="17"/>
      <c r="C659" s="18">
        <v>0</v>
      </c>
      <c r="D659" s="18"/>
      <c r="E659" s="18"/>
      <c r="F659" s="18"/>
      <c r="H659" s="15"/>
      <c r="I659" s="14"/>
      <c r="J659" s="29"/>
      <c r="K659" s="29"/>
      <c r="L659" s="29"/>
      <c r="M659" s="29"/>
    </row>
    <row r="660" spans="2:13" ht="18" thickBot="1" x14ac:dyDescent="0.5">
      <c r="B660" s="17"/>
      <c r="C660" s="18">
        <v>0</v>
      </c>
      <c r="D660" s="18"/>
      <c r="E660" s="18"/>
      <c r="F660" s="18"/>
      <c r="H660" s="16"/>
      <c r="I660" s="14"/>
      <c r="J660" s="30"/>
      <c r="K660" s="30"/>
      <c r="L660" s="30"/>
      <c r="M660" s="30"/>
    </row>
    <row r="661" spans="2:13" ht="21.6" thickBot="1" x14ac:dyDescent="0.55000000000000004">
      <c r="B661" s="17"/>
      <c r="C661" s="18">
        <v>0</v>
      </c>
      <c r="D661" s="19"/>
      <c r="E661" s="19"/>
      <c r="F661" s="19"/>
      <c r="H661" s="12">
        <f>SUM(H649:H660)</f>
        <v>5.5</v>
      </c>
      <c r="I661" s="43" t="str">
        <f>IF(H661=6,"YA NO PUEDE SOLICITAR DIAS ADMINISTRATIVOS","PUEDE SOLICITAR DIAS ADMINISTRATIVOS")</f>
        <v>PUEDE SOLICITAR DIAS ADMINISTRATIVOS</v>
      </c>
      <c r="J661" s="44"/>
      <c r="K661" s="44"/>
      <c r="L661" s="44"/>
      <c r="M661" s="45"/>
    </row>
    <row r="662" spans="2:13" ht="21.6" thickBot="1" x14ac:dyDescent="0.55000000000000004">
      <c r="B662" s="17"/>
      <c r="C662" s="18">
        <v>0</v>
      </c>
      <c r="D662" s="19"/>
      <c r="E662" s="19"/>
      <c r="F662" s="19"/>
      <c r="H662" s="23">
        <f>6-H661</f>
        <v>0.5</v>
      </c>
      <c r="I662" s="43" t="str">
        <f>IF(H662=0,"YA NO CUENTA CON ADMINISTRATIVOS","OK")</f>
        <v>OK</v>
      </c>
      <c r="J662" s="44"/>
      <c r="K662" s="44"/>
      <c r="L662" s="44"/>
      <c r="M662" s="45"/>
    </row>
    <row r="663" spans="2:13" ht="17.399999999999999" x14ac:dyDescent="0.45">
      <c r="B663" s="17"/>
      <c r="C663" s="18">
        <v>0</v>
      </c>
      <c r="D663" s="19"/>
      <c r="E663" s="19"/>
      <c r="F663" s="19"/>
      <c r="H663" s="1"/>
    </row>
    <row r="664" spans="2:13" ht="17.399999999999999" x14ac:dyDescent="0.45">
      <c r="B664" s="17"/>
      <c r="C664" s="18">
        <v>0</v>
      </c>
      <c r="D664" s="19"/>
      <c r="E664" s="19"/>
      <c r="F664" s="19"/>
    </row>
    <row r="665" spans="2:13" ht="17.399999999999999" x14ac:dyDescent="0.45">
      <c r="B665" s="17"/>
      <c r="C665" s="18">
        <v>0</v>
      </c>
      <c r="D665" s="19"/>
      <c r="E665" s="19"/>
      <c r="F665" s="19"/>
      <c r="H665" s="24" t="s">
        <v>120</v>
      </c>
      <c r="I665" s="24"/>
      <c r="J665" s="24"/>
      <c r="K665" s="25"/>
      <c r="L665" s="25"/>
    </row>
    <row r="666" spans="2:13" ht="17.399999999999999" x14ac:dyDescent="0.45">
      <c r="B666" s="17"/>
      <c r="C666" s="18">
        <v>0</v>
      </c>
      <c r="D666" s="19"/>
      <c r="E666" s="19"/>
      <c r="F666" s="19"/>
      <c r="H666" s="24" t="s">
        <v>68</v>
      </c>
      <c r="K666" s="25"/>
      <c r="L666" s="32"/>
      <c r="M666" s="33" t="s">
        <v>27</v>
      </c>
    </row>
    <row r="667" spans="2:13" ht="17.399999999999999" x14ac:dyDescent="0.45">
      <c r="B667" s="17"/>
      <c r="C667" s="18">
        <v>0</v>
      </c>
      <c r="D667" s="19"/>
      <c r="E667" s="19"/>
      <c r="F667" s="19"/>
      <c r="H667" s="24" t="s">
        <v>87</v>
      </c>
      <c r="K667" s="25">
        <v>45785</v>
      </c>
      <c r="L667" s="25">
        <v>45900</v>
      </c>
    </row>
    <row r="668" spans="2:13" ht="17.399999999999999" x14ac:dyDescent="0.45">
      <c r="B668" s="17"/>
      <c r="C668" s="18">
        <v>0</v>
      </c>
      <c r="D668" s="19"/>
      <c r="E668" s="19"/>
      <c r="F668" s="19"/>
    </row>
    <row r="669" spans="2:13" ht="17.399999999999999" x14ac:dyDescent="0.45">
      <c r="B669" s="17"/>
      <c r="C669" s="18">
        <v>0</v>
      </c>
      <c r="D669" s="19"/>
      <c r="E669" s="19"/>
      <c r="F669" s="19"/>
    </row>
    <row r="670" spans="2:13" ht="17.399999999999999" x14ac:dyDescent="0.45">
      <c r="B670" s="17"/>
      <c r="C670" s="18">
        <v>0</v>
      </c>
      <c r="D670" s="19"/>
      <c r="E670" s="19"/>
      <c r="F670" s="19"/>
    </row>
    <row r="671" spans="2:13" ht="17.399999999999999" x14ac:dyDescent="0.45">
      <c r="B671" s="17"/>
      <c r="C671" s="18">
        <v>0</v>
      </c>
      <c r="D671" s="19"/>
      <c r="E671" s="19"/>
      <c r="F671" s="19"/>
    </row>
    <row r="672" spans="2:13" ht="17.399999999999999" x14ac:dyDescent="0.45">
      <c r="B672" s="17"/>
      <c r="C672" s="18">
        <v>0</v>
      </c>
      <c r="D672" s="19"/>
      <c r="E672" s="19"/>
      <c r="F672" s="19"/>
    </row>
    <row r="673" spans="2:13" ht="17.399999999999999" x14ac:dyDescent="0.45">
      <c r="B673" s="17"/>
      <c r="C673" s="18">
        <v>0</v>
      </c>
      <c r="D673" s="19"/>
      <c r="E673" s="19"/>
      <c r="F673" s="19"/>
    </row>
    <row r="674" spans="2:13" ht="18" thickBot="1" x14ac:dyDescent="0.5">
      <c r="B674" s="17"/>
      <c r="C674" s="20">
        <v>0</v>
      </c>
      <c r="D674" s="21"/>
      <c r="E674" s="21"/>
      <c r="F674" s="21"/>
    </row>
    <row r="675" spans="2:13" ht="21.6" thickBot="1" x14ac:dyDescent="0.55000000000000004">
      <c r="B675" s="7">
        <f>+D649-E649</f>
        <v>0</v>
      </c>
      <c r="C675" s="46" t="str">
        <f>IF(D649&lt;=E649,"YA NO TIENE FERIADOS","PUEDE SOLICITAR DIAS FERIADOS")</f>
        <v>YA NO TIENE FERIADOS</v>
      </c>
      <c r="D675" s="47"/>
      <c r="E675" s="47"/>
      <c r="F675" s="48"/>
    </row>
    <row r="676" spans="2:13" ht="19.2" thickBot="1" x14ac:dyDescent="0.5">
      <c r="C676" s="49" t="str">
        <f>IF(E649&gt;D649,"EXISTE UN ERROR","OK")</f>
        <v>OK</v>
      </c>
      <c r="D676" s="50"/>
      <c r="E676" s="50"/>
      <c r="F676" s="51"/>
    </row>
    <row r="678" spans="2:13" ht="19.2" thickBot="1" x14ac:dyDescent="0.5">
      <c r="B678" s="22" t="s">
        <v>127</v>
      </c>
      <c r="H678" s="22" t="str">
        <f>+B678</f>
        <v>RAMIREZ GUTIERREZ CAMILA JAVIERA</v>
      </c>
    </row>
    <row r="679" spans="2:13" ht="18.600000000000001" thickBot="1" x14ac:dyDescent="0.4">
      <c r="B679" s="5" t="s">
        <v>0</v>
      </c>
      <c r="C679" s="5" t="s">
        <v>1</v>
      </c>
      <c r="D679" s="5" t="s">
        <v>11</v>
      </c>
      <c r="E679" s="6" t="s">
        <v>2</v>
      </c>
      <c r="F679" s="6" t="s">
        <v>7</v>
      </c>
      <c r="H679" s="2" t="s">
        <v>3</v>
      </c>
      <c r="I679" s="3" t="s">
        <v>4</v>
      </c>
      <c r="J679" s="3" t="s">
        <v>5</v>
      </c>
      <c r="K679" s="3" t="s">
        <v>6</v>
      </c>
      <c r="L679" s="3" t="s">
        <v>7</v>
      </c>
      <c r="M679" s="4" t="s">
        <v>8</v>
      </c>
    </row>
    <row r="680" spans="2:13" ht="17.399999999999999" x14ac:dyDescent="0.45">
      <c r="B680" s="8">
        <v>0</v>
      </c>
      <c r="C680" s="9">
        <v>0</v>
      </c>
      <c r="D680" s="10">
        <f>+B680+C680</f>
        <v>0</v>
      </c>
      <c r="E680" s="10">
        <f>SUM(B681:B705)</f>
        <v>0</v>
      </c>
      <c r="F680" s="11"/>
      <c r="H680" s="13">
        <v>1</v>
      </c>
      <c r="I680" s="14"/>
      <c r="J680" s="27">
        <v>45803</v>
      </c>
      <c r="K680" s="27">
        <v>45803</v>
      </c>
      <c r="L680" s="35" t="s">
        <v>199</v>
      </c>
      <c r="M680" s="28"/>
    </row>
    <row r="681" spans="2:13" ht="17.399999999999999" x14ac:dyDescent="0.45">
      <c r="B681" s="17"/>
      <c r="C681" s="18">
        <v>0</v>
      </c>
      <c r="D681" s="26"/>
      <c r="E681" s="26"/>
      <c r="F681" s="18"/>
      <c r="H681" s="15">
        <v>1</v>
      </c>
      <c r="I681" s="14"/>
      <c r="J681" s="31">
        <v>45838</v>
      </c>
      <c r="K681" s="31">
        <v>45838</v>
      </c>
      <c r="L681" s="35" t="s">
        <v>199</v>
      </c>
      <c r="M681" s="29"/>
    </row>
    <row r="682" spans="2:13" ht="17.399999999999999" x14ac:dyDescent="0.45">
      <c r="B682" s="17"/>
      <c r="C682" s="18">
        <v>0</v>
      </c>
      <c r="D682" s="26"/>
      <c r="E682" s="26"/>
      <c r="F682" s="18"/>
      <c r="H682" s="15">
        <v>1</v>
      </c>
      <c r="I682" s="14"/>
      <c r="J682" s="31">
        <v>45874</v>
      </c>
      <c r="K682" s="31">
        <v>45874</v>
      </c>
      <c r="L682" s="35" t="s">
        <v>145</v>
      </c>
      <c r="M682" s="29"/>
    </row>
    <row r="683" spans="2:13" ht="17.399999999999999" x14ac:dyDescent="0.45">
      <c r="B683" s="17"/>
      <c r="C683" s="18">
        <v>0</v>
      </c>
      <c r="D683" s="26"/>
      <c r="E683" s="26"/>
      <c r="F683" s="18"/>
      <c r="H683" s="15">
        <v>1</v>
      </c>
      <c r="I683" s="14"/>
      <c r="J683" s="31">
        <v>45916</v>
      </c>
      <c r="K683" s="31">
        <v>45916</v>
      </c>
      <c r="L683" s="35" t="s">
        <v>172</v>
      </c>
      <c r="M683" s="29"/>
    </row>
    <row r="684" spans="2:13" ht="17.399999999999999" x14ac:dyDescent="0.45">
      <c r="B684" s="17"/>
      <c r="C684" s="18">
        <v>0</v>
      </c>
      <c r="D684" s="26"/>
      <c r="E684" s="26"/>
      <c r="F684" s="18"/>
      <c r="H684" s="15"/>
      <c r="I684" s="14"/>
      <c r="J684" s="31"/>
      <c r="K684" s="31"/>
      <c r="L684" s="29"/>
      <c r="M684" s="29"/>
    </row>
    <row r="685" spans="2:13" ht="17.399999999999999" x14ac:dyDescent="0.45">
      <c r="B685" s="17"/>
      <c r="C685" s="18">
        <v>0</v>
      </c>
      <c r="D685" s="26"/>
      <c r="E685" s="26"/>
      <c r="F685" s="18"/>
      <c r="H685" s="15"/>
      <c r="I685" s="14"/>
      <c r="J685" s="29"/>
      <c r="K685" s="29"/>
      <c r="L685" s="29"/>
      <c r="M685" s="29"/>
    </row>
    <row r="686" spans="2:13" ht="17.399999999999999" x14ac:dyDescent="0.45">
      <c r="B686" s="17"/>
      <c r="C686" s="18">
        <v>0</v>
      </c>
      <c r="D686" s="26"/>
      <c r="E686" s="26"/>
      <c r="F686" s="18"/>
      <c r="H686" s="15"/>
      <c r="I686" s="14"/>
      <c r="J686" s="29"/>
      <c r="K686" s="29"/>
      <c r="L686" s="29"/>
      <c r="M686" s="29"/>
    </row>
    <row r="687" spans="2:13" ht="17.399999999999999" x14ac:dyDescent="0.45">
      <c r="B687" s="17"/>
      <c r="C687" s="18">
        <v>0</v>
      </c>
      <c r="D687" s="26"/>
      <c r="E687" s="26"/>
      <c r="F687" s="18"/>
      <c r="H687" s="15"/>
      <c r="I687" s="14"/>
      <c r="J687" s="29"/>
      <c r="K687" s="29"/>
      <c r="L687" s="29"/>
      <c r="M687" s="29"/>
    </row>
    <row r="688" spans="2:13" ht="17.399999999999999" x14ac:dyDescent="0.45">
      <c r="B688" s="17"/>
      <c r="C688" s="18">
        <v>0</v>
      </c>
      <c r="D688" s="26"/>
      <c r="E688" s="26"/>
      <c r="F688" s="18"/>
      <c r="H688" s="15"/>
      <c r="I688" s="14"/>
      <c r="J688" s="29"/>
      <c r="K688" s="29"/>
      <c r="L688" s="29"/>
      <c r="M688" s="29"/>
    </row>
    <row r="689" spans="2:13" ht="17.399999999999999" x14ac:dyDescent="0.45">
      <c r="B689" s="17"/>
      <c r="C689" s="18">
        <v>0</v>
      </c>
      <c r="D689" s="26"/>
      <c r="E689" s="26"/>
      <c r="F689" s="18"/>
      <c r="H689" s="15"/>
      <c r="I689" s="14"/>
      <c r="J689" s="29"/>
      <c r="K689" s="29"/>
      <c r="L689" s="29"/>
      <c r="M689" s="29"/>
    </row>
    <row r="690" spans="2:13" ht="17.399999999999999" x14ac:dyDescent="0.45">
      <c r="B690" s="17"/>
      <c r="C690" s="18">
        <v>0</v>
      </c>
      <c r="D690" s="18"/>
      <c r="E690" s="18"/>
      <c r="F690" s="18"/>
      <c r="H690" s="15"/>
      <c r="I690" s="14"/>
      <c r="J690" s="29"/>
      <c r="K690" s="29"/>
      <c r="L690" s="29"/>
      <c r="M690" s="29"/>
    </row>
    <row r="691" spans="2:13" ht="18" thickBot="1" x14ac:dyDescent="0.5">
      <c r="B691" s="17"/>
      <c r="C691" s="18">
        <v>0</v>
      </c>
      <c r="D691" s="18"/>
      <c r="E691" s="18"/>
      <c r="F691" s="18"/>
      <c r="H691" s="16"/>
      <c r="I691" s="14"/>
      <c r="J691" s="30"/>
      <c r="K691" s="30"/>
      <c r="L691" s="30"/>
      <c r="M691" s="30"/>
    </row>
    <row r="692" spans="2:13" ht="21.6" thickBot="1" x14ac:dyDescent="0.55000000000000004">
      <c r="B692" s="17"/>
      <c r="C692" s="18">
        <v>0</v>
      </c>
      <c r="D692" s="19"/>
      <c r="E692" s="19"/>
      <c r="F692" s="19"/>
      <c r="H692" s="12">
        <f>SUM(H680:H691)</f>
        <v>4</v>
      </c>
      <c r="I692" s="43" t="str">
        <f>IF(H692=4,"YA NO PUEDE SOLICITAR DIAS ADMINISTRATIVOS","PUEDE SOLICITAR DIAS ADMINISTRATIVOS")</f>
        <v>YA NO PUEDE SOLICITAR DIAS ADMINISTRATIVOS</v>
      </c>
      <c r="J692" s="44"/>
      <c r="K692" s="44"/>
      <c r="L692" s="44"/>
      <c r="M692" s="45"/>
    </row>
    <row r="693" spans="2:13" ht="21.6" thickBot="1" x14ac:dyDescent="0.55000000000000004">
      <c r="B693" s="17"/>
      <c r="C693" s="18">
        <v>0</v>
      </c>
      <c r="D693" s="19"/>
      <c r="E693" s="19"/>
      <c r="F693" s="19"/>
      <c r="H693" s="23">
        <f>4-H692</f>
        <v>0</v>
      </c>
      <c r="I693" s="43" t="str">
        <f>IF(H693=0,"YA NO CUENTA CON ADMINISTRATIVOS","OK")</f>
        <v>YA NO CUENTA CON ADMINISTRATIVOS</v>
      </c>
      <c r="J693" s="44"/>
      <c r="K693" s="44"/>
      <c r="L693" s="44"/>
      <c r="M693" s="45"/>
    </row>
    <row r="694" spans="2:13" ht="17.399999999999999" x14ac:dyDescent="0.45">
      <c r="B694" s="17"/>
      <c r="C694" s="18">
        <v>0</v>
      </c>
      <c r="D694" s="19"/>
      <c r="E694" s="19"/>
      <c r="F694" s="19"/>
      <c r="H694" s="1"/>
    </row>
    <row r="695" spans="2:13" ht="17.399999999999999" x14ac:dyDescent="0.45">
      <c r="B695" s="17"/>
      <c r="C695" s="18">
        <v>0</v>
      </c>
      <c r="D695" s="19"/>
      <c r="E695" s="19"/>
      <c r="F695" s="19"/>
    </row>
    <row r="696" spans="2:13" ht="17.399999999999999" x14ac:dyDescent="0.45">
      <c r="B696" s="17"/>
      <c r="C696" s="18">
        <v>0</v>
      </c>
      <c r="D696" s="19"/>
      <c r="E696" s="19"/>
      <c r="F696" s="19"/>
      <c r="H696" s="24" t="s">
        <v>120</v>
      </c>
      <c r="I696" s="24"/>
      <c r="J696" s="24"/>
      <c r="K696" s="25"/>
      <c r="L696" s="25"/>
    </row>
    <row r="697" spans="2:13" ht="17.399999999999999" x14ac:dyDescent="0.45">
      <c r="B697" s="17"/>
      <c r="C697" s="18">
        <v>0</v>
      </c>
      <c r="D697" s="19"/>
      <c r="E697" s="19"/>
      <c r="F697" s="19"/>
      <c r="H697" s="24" t="s">
        <v>30</v>
      </c>
      <c r="K697" s="25"/>
      <c r="L697" s="32"/>
      <c r="M697" s="33" t="s">
        <v>27</v>
      </c>
    </row>
    <row r="698" spans="2:13" ht="17.399999999999999" x14ac:dyDescent="0.45">
      <c r="B698" s="17"/>
      <c r="C698" s="18">
        <v>0</v>
      </c>
      <c r="D698" s="19"/>
      <c r="E698" s="19"/>
      <c r="F698" s="19"/>
      <c r="H698" s="24" t="s">
        <v>87</v>
      </c>
      <c r="K698" s="25">
        <v>45779</v>
      </c>
      <c r="L698" s="25">
        <v>45900</v>
      </c>
    </row>
    <row r="699" spans="2:13" ht="17.399999999999999" x14ac:dyDescent="0.45">
      <c r="B699" s="17"/>
      <c r="C699" s="18">
        <v>0</v>
      </c>
      <c r="D699" s="19"/>
      <c r="E699" s="19"/>
      <c r="F699" s="19"/>
      <c r="K699" s="25">
        <v>45901</v>
      </c>
      <c r="L699" s="25">
        <v>45930</v>
      </c>
    </row>
    <row r="700" spans="2:13" ht="17.399999999999999" x14ac:dyDescent="0.45">
      <c r="B700" s="17"/>
      <c r="C700" s="18">
        <v>0</v>
      </c>
      <c r="D700" s="19"/>
      <c r="E700" s="19"/>
      <c r="F700" s="19"/>
    </row>
    <row r="701" spans="2:13" ht="17.399999999999999" x14ac:dyDescent="0.45">
      <c r="B701" s="17"/>
      <c r="C701" s="18">
        <v>0</v>
      </c>
      <c r="D701" s="19"/>
      <c r="E701" s="19"/>
      <c r="F701" s="19"/>
    </row>
    <row r="702" spans="2:13" ht="17.399999999999999" x14ac:dyDescent="0.45">
      <c r="B702" s="17"/>
      <c r="C702" s="18">
        <v>0</v>
      </c>
      <c r="D702" s="19"/>
      <c r="E702" s="19"/>
      <c r="F702" s="19"/>
    </row>
    <row r="703" spans="2:13" ht="17.399999999999999" x14ac:dyDescent="0.45">
      <c r="B703" s="17"/>
      <c r="C703" s="18">
        <v>0</v>
      </c>
      <c r="D703" s="19"/>
      <c r="E703" s="19"/>
      <c r="F703" s="19"/>
    </row>
    <row r="704" spans="2:13" ht="17.399999999999999" x14ac:dyDescent="0.45">
      <c r="B704" s="17"/>
      <c r="C704" s="18">
        <v>0</v>
      </c>
      <c r="D704" s="19"/>
      <c r="E704" s="19"/>
      <c r="F704" s="19"/>
    </row>
    <row r="705" spans="2:13" ht="18" thickBot="1" x14ac:dyDescent="0.5">
      <c r="B705" s="17"/>
      <c r="C705" s="20">
        <v>0</v>
      </c>
      <c r="D705" s="21"/>
      <c r="E705" s="21"/>
      <c r="F705" s="21"/>
    </row>
    <row r="706" spans="2:13" ht="21.6" thickBot="1" x14ac:dyDescent="0.55000000000000004">
      <c r="B706" s="7">
        <f>+D680-E680</f>
        <v>0</v>
      </c>
      <c r="C706" s="46" t="str">
        <f>IF(D680&lt;=E680,"YA NO TIENE FERIADOS","PUEDE SOLICITAR DIAS FERIADOS")</f>
        <v>YA NO TIENE FERIADOS</v>
      </c>
      <c r="D706" s="47"/>
      <c r="E706" s="47"/>
      <c r="F706" s="48"/>
    </row>
    <row r="707" spans="2:13" ht="19.2" thickBot="1" x14ac:dyDescent="0.5">
      <c r="C707" s="49" t="str">
        <f>IF(E680&gt;D680,"EXISTE UN ERROR","OK")</f>
        <v>OK</v>
      </c>
      <c r="D707" s="50"/>
      <c r="E707" s="50"/>
      <c r="F707" s="51"/>
    </row>
    <row r="709" spans="2:13" ht="19.2" thickBot="1" x14ac:dyDescent="0.5">
      <c r="B709" s="22" t="s">
        <v>129</v>
      </c>
      <c r="H709" s="22" t="str">
        <f>+B709</f>
        <v>ESTRADA GUTIERREZ EVELYN FRANCHESCA</v>
      </c>
    </row>
    <row r="710" spans="2:13" ht="18.600000000000001" thickBot="1" x14ac:dyDescent="0.4">
      <c r="B710" s="5" t="s">
        <v>0</v>
      </c>
      <c r="C710" s="5" t="s">
        <v>1</v>
      </c>
      <c r="D710" s="5" t="s">
        <v>11</v>
      </c>
      <c r="E710" s="6" t="s">
        <v>2</v>
      </c>
      <c r="F710" s="6" t="s">
        <v>7</v>
      </c>
      <c r="H710" s="2" t="s">
        <v>3</v>
      </c>
      <c r="I710" s="3" t="s">
        <v>4</v>
      </c>
      <c r="J710" s="3" t="s">
        <v>5</v>
      </c>
      <c r="K710" s="3" t="s">
        <v>6</v>
      </c>
      <c r="L710" s="3" t="s">
        <v>7</v>
      </c>
      <c r="M710" s="4" t="s">
        <v>8</v>
      </c>
    </row>
    <row r="711" spans="2:13" ht="17.399999999999999" x14ac:dyDescent="0.45">
      <c r="B711" s="8">
        <v>0</v>
      </c>
      <c r="C711" s="9">
        <v>0</v>
      </c>
      <c r="D711" s="10">
        <f>+B711+C711</f>
        <v>0</v>
      </c>
      <c r="E711" s="10">
        <f>SUM(B712:B736)</f>
        <v>0</v>
      </c>
      <c r="F711" s="11"/>
      <c r="H711" s="13">
        <v>1</v>
      </c>
      <c r="I711" s="14"/>
      <c r="J711" s="27">
        <v>45841</v>
      </c>
      <c r="K711" s="27">
        <v>45841</v>
      </c>
      <c r="L711" s="35" t="s">
        <v>191</v>
      </c>
      <c r="M711" s="28"/>
    </row>
    <row r="712" spans="2:13" ht="17.399999999999999" x14ac:dyDescent="0.45">
      <c r="B712" s="17"/>
      <c r="C712" s="18">
        <v>0</v>
      </c>
      <c r="D712" s="26"/>
      <c r="E712" s="26"/>
      <c r="F712" s="18"/>
      <c r="H712" s="15">
        <v>1</v>
      </c>
      <c r="I712" s="14"/>
      <c r="J712" s="31">
        <v>45860</v>
      </c>
      <c r="K712" s="31">
        <v>45860</v>
      </c>
      <c r="L712" s="35" t="s">
        <v>196</v>
      </c>
      <c r="M712" s="29"/>
    </row>
    <row r="713" spans="2:13" ht="17.399999999999999" x14ac:dyDescent="0.45">
      <c r="B713" s="17"/>
      <c r="C713" s="18">
        <v>0</v>
      </c>
      <c r="D713" s="26"/>
      <c r="E713" s="26"/>
      <c r="F713" s="18"/>
      <c r="H713" s="15">
        <v>1</v>
      </c>
      <c r="I713" s="14"/>
      <c r="J713" s="31">
        <v>45920</v>
      </c>
      <c r="K713" s="31">
        <v>45920</v>
      </c>
      <c r="L713" s="35" t="s">
        <v>173</v>
      </c>
      <c r="M713" s="29"/>
    </row>
    <row r="714" spans="2:13" ht="17.399999999999999" x14ac:dyDescent="0.45">
      <c r="B714" s="17"/>
      <c r="C714" s="18">
        <v>0</v>
      </c>
      <c r="D714" s="26"/>
      <c r="E714" s="26"/>
      <c r="F714" s="18"/>
      <c r="H714" s="15">
        <v>2</v>
      </c>
      <c r="I714" s="14"/>
      <c r="J714" s="31">
        <v>45933</v>
      </c>
      <c r="K714" s="31">
        <v>45934</v>
      </c>
      <c r="L714" s="35" t="s">
        <v>173</v>
      </c>
      <c r="M714" s="29"/>
    </row>
    <row r="715" spans="2:13" ht="17.399999999999999" x14ac:dyDescent="0.45">
      <c r="B715" s="17"/>
      <c r="C715" s="18">
        <v>0</v>
      </c>
      <c r="D715" s="26"/>
      <c r="E715" s="26"/>
      <c r="F715" s="18"/>
      <c r="H715" s="15"/>
      <c r="I715" s="14"/>
      <c r="J715" s="31"/>
      <c r="K715" s="31"/>
      <c r="L715" s="29"/>
      <c r="M715" s="29"/>
    </row>
    <row r="716" spans="2:13" ht="17.399999999999999" x14ac:dyDescent="0.45">
      <c r="B716" s="17"/>
      <c r="C716" s="18">
        <v>0</v>
      </c>
      <c r="D716" s="26"/>
      <c r="E716" s="26"/>
      <c r="F716" s="18"/>
      <c r="H716" s="15"/>
      <c r="I716" s="14"/>
      <c r="J716" s="29"/>
      <c r="K716" s="29"/>
      <c r="L716" s="29"/>
      <c r="M716" s="29"/>
    </row>
    <row r="717" spans="2:13" ht="17.399999999999999" x14ac:dyDescent="0.45">
      <c r="B717" s="17"/>
      <c r="C717" s="18">
        <v>0</v>
      </c>
      <c r="D717" s="26"/>
      <c r="E717" s="26"/>
      <c r="F717" s="18"/>
      <c r="H717" s="15"/>
      <c r="I717" s="14"/>
      <c r="J717" s="29"/>
      <c r="K717" s="29"/>
      <c r="L717" s="29"/>
      <c r="M717" s="29"/>
    </row>
    <row r="718" spans="2:13" ht="17.399999999999999" x14ac:dyDescent="0.45">
      <c r="B718" s="17"/>
      <c r="C718" s="18">
        <v>0</v>
      </c>
      <c r="D718" s="26"/>
      <c r="E718" s="26"/>
      <c r="F718" s="18"/>
      <c r="H718" s="15"/>
      <c r="I718" s="14"/>
      <c r="J718" s="29"/>
      <c r="K718" s="29"/>
      <c r="L718" s="29"/>
      <c r="M718" s="29"/>
    </row>
    <row r="719" spans="2:13" ht="17.399999999999999" x14ac:dyDescent="0.45">
      <c r="B719" s="17"/>
      <c r="C719" s="18">
        <v>0</v>
      </c>
      <c r="D719" s="26"/>
      <c r="E719" s="26"/>
      <c r="F719" s="18"/>
      <c r="H719" s="15"/>
      <c r="I719" s="14"/>
      <c r="J719" s="29"/>
      <c r="K719" s="29"/>
      <c r="L719" s="29"/>
      <c r="M719" s="29"/>
    </row>
    <row r="720" spans="2:13" ht="17.399999999999999" x14ac:dyDescent="0.45">
      <c r="B720" s="17"/>
      <c r="C720" s="18">
        <v>0</v>
      </c>
      <c r="D720" s="26"/>
      <c r="E720" s="26"/>
      <c r="F720" s="18"/>
      <c r="H720" s="15"/>
      <c r="I720" s="14"/>
      <c r="J720" s="29"/>
      <c r="K720" s="29"/>
      <c r="L720" s="29"/>
      <c r="M720" s="29"/>
    </row>
    <row r="721" spans="2:13" ht="17.399999999999999" x14ac:dyDescent="0.45">
      <c r="B721" s="17"/>
      <c r="C721" s="18">
        <v>0</v>
      </c>
      <c r="D721" s="18"/>
      <c r="E721" s="18"/>
      <c r="F721" s="18"/>
      <c r="H721" s="15"/>
      <c r="I721" s="14"/>
      <c r="J721" s="29"/>
      <c r="K721" s="29"/>
      <c r="L721" s="29"/>
      <c r="M721" s="29"/>
    </row>
    <row r="722" spans="2:13" ht="18" thickBot="1" x14ac:dyDescent="0.5">
      <c r="B722" s="17"/>
      <c r="C722" s="18">
        <v>0</v>
      </c>
      <c r="D722" s="18"/>
      <c r="E722" s="18"/>
      <c r="F722" s="18"/>
      <c r="H722" s="16"/>
      <c r="I722" s="14"/>
      <c r="J722" s="30"/>
      <c r="K722" s="30"/>
      <c r="L722" s="30"/>
      <c r="M722" s="30"/>
    </row>
    <row r="723" spans="2:13" ht="21.6" thickBot="1" x14ac:dyDescent="0.55000000000000004">
      <c r="B723" s="17"/>
      <c r="C723" s="18">
        <v>0</v>
      </c>
      <c r="D723" s="19"/>
      <c r="E723" s="19"/>
      <c r="F723" s="19"/>
      <c r="H723" s="12">
        <f>SUM(H711:H722)</f>
        <v>5</v>
      </c>
      <c r="I723" s="43" t="str">
        <f>IF(H723=6,"YA NO PUEDE SOLICITAR DIAS ADMINISTRATIVOS","PUEDE SOLICITAR DIAS ADMINISTRATIVOS")</f>
        <v>PUEDE SOLICITAR DIAS ADMINISTRATIVOS</v>
      </c>
      <c r="J723" s="44"/>
      <c r="K723" s="44"/>
      <c r="L723" s="44"/>
      <c r="M723" s="45"/>
    </row>
    <row r="724" spans="2:13" ht="21.6" thickBot="1" x14ac:dyDescent="0.55000000000000004">
      <c r="B724" s="17"/>
      <c r="C724" s="18">
        <v>0</v>
      </c>
      <c r="D724" s="19"/>
      <c r="E724" s="19"/>
      <c r="F724" s="19"/>
      <c r="H724" s="23">
        <f>6-H723</f>
        <v>1</v>
      </c>
      <c r="I724" s="43" t="str">
        <f>IF(H724=0,"YA NO CUENTA CON ADMINISTRATIVOS","OK")</f>
        <v>OK</v>
      </c>
      <c r="J724" s="44"/>
      <c r="K724" s="44"/>
      <c r="L724" s="44"/>
      <c r="M724" s="45"/>
    </row>
    <row r="725" spans="2:13" ht="17.399999999999999" x14ac:dyDescent="0.45">
      <c r="B725" s="17"/>
      <c r="C725" s="18">
        <v>0</v>
      </c>
      <c r="D725" s="19"/>
      <c r="E725" s="19"/>
      <c r="F725" s="19"/>
      <c r="H725" s="1"/>
    </row>
    <row r="726" spans="2:13" ht="17.399999999999999" x14ac:dyDescent="0.45">
      <c r="B726" s="17"/>
      <c r="C726" s="18">
        <v>0</v>
      </c>
      <c r="D726" s="19"/>
      <c r="E726" s="19"/>
      <c r="F726" s="19"/>
    </row>
    <row r="727" spans="2:13" ht="17.399999999999999" x14ac:dyDescent="0.45">
      <c r="B727" s="17"/>
      <c r="C727" s="18">
        <v>0</v>
      </c>
      <c r="D727" s="19"/>
      <c r="E727" s="19"/>
      <c r="F727" s="19"/>
      <c r="H727" s="24" t="s">
        <v>120</v>
      </c>
      <c r="I727" s="24"/>
      <c r="J727" s="24"/>
      <c r="K727" s="25"/>
      <c r="L727" s="25"/>
    </row>
    <row r="728" spans="2:13" ht="17.399999999999999" x14ac:dyDescent="0.45">
      <c r="B728" s="17"/>
      <c r="C728" s="18">
        <v>0</v>
      </c>
      <c r="D728" s="19"/>
      <c r="E728" s="19"/>
      <c r="F728" s="19"/>
      <c r="H728" s="24" t="s">
        <v>30</v>
      </c>
      <c r="K728" s="25"/>
      <c r="L728" s="32"/>
      <c r="M728" s="33" t="s">
        <v>27</v>
      </c>
    </row>
    <row r="729" spans="2:13" ht="17.399999999999999" x14ac:dyDescent="0.45">
      <c r="B729" s="17"/>
      <c r="C729" s="18">
        <v>0</v>
      </c>
      <c r="D729" s="19"/>
      <c r="E729" s="19"/>
      <c r="F729" s="19"/>
      <c r="H729" s="24" t="s">
        <v>87</v>
      </c>
      <c r="K729" s="25">
        <v>45779</v>
      </c>
      <c r="L729" s="25">
        <v>45900</v>
      </c>
    </row>
    <row r="730" spans="2:13" ht="17.399999999999999" x14ac:dyDescent="0.45">
      <c r="B730" s="17"/>
      <c r="C730" s="18">
        <v>0</v>
      </c>
      <c r="D730" s="19"/>
      <c r="E730" s="19"/>
      <c r="F730" s="19"/>
    </row>
    <row r="731" spans="2:13" ht="17.399999999999999" x14ac:dyDescent="0.45">
      <c r="B731" s="17"/>
      <c r="C731" s="18">
        <v>0</v>
      </c>
      <c r="D731" s="19"/>
      <c r="E731" s="19"/>
      <c r="F731" s="19"/>
    </row>
    <row r="732" spans="2:13" ht="17.399999999999999" x14ac:dyDescent="0.45">
      <c r="B732" s="17"/>
      <c r="C732" s="18">
        <v>0</v>
      </c>
      <c r="D732" s="19"/>
      <c r="E732" s="19"/>
      <c r="F732" s="19"/>
    </row>
    <row r="733" spans="2:13" ht="17.399999999999999" x14ac:dyDescent="0.45">
      <c r="B733" s="17"/>
      <c r="C733" s="18">
        <v>0</v>
      </c>
      <c r="D733" s="19"/>
      <c r="E733" s="19"/>
      <c r="F733" s="19"/>
    </row>
    <row r="734" spans="2:13" ht="17.399999999999999" x14ac:dyDescent="0.45">
      <c r="B734" s="17"/>
      <c r="C734" s="18">
        <v>0</v>
      </c>
      <c r="D734" s="19"/>
      <c r="E734" s="19"/>
      <c r="F734" s="19"/>
    </row>
    <row r="735" spans="2:13" ht="17.399999999999999" x14ac:dyDescent="0.45">
      <c r="B735" s="17"/>
      <c r="C735" s="18">
        <v>0</v>
      </c>
      <c r="D735" s="19"/>
      <c r="E735" s="19"/>
      <c r="F735" s="19"/>
    </row>
    <row r="736" spans="2:13" ht="18" thickBot="1" x14ac:dyDescent="0.5">
      <c r="B736" s="17"/>
      <c r="C736" s="20">
        <v>0</v>
      </c>
      <c r="D736" s="21"/>
      <c r="E736" s="21"/>
      <c r="F736" s="21"/>
    </row>
    <row r="737" spans="2:13" ht="21.6" thickBot="1" x14ac:dyDescent="0.55000000000000004">
      <c r="B737" s="7">
        <f>+D711-E711</f>
        <v>0</v>
      </c>
      <c r="C737" s="46" t="str">
        <f>IF(D711&lt;=E711,"YA NO TIENE FERIADOS","PUEDE SOLICITAR DIAS FERIADOS")</f>
        <v>YA NO TIENE FERIADOS</v>
      </c>
      <c r="D737" s="47"/>
      <c r="E737" s="47"/>
      <c r="F737" s="48"/>
    </row>
    <row r="738" spans="2:13" ht="19.2" thickBot="1" x14ac:dyDescent="0.5">
      <c r="C738" s="49" t="str">
        <f>IF(E711&gt;D711,"EXISTE UN ERROR","OK")</f>
        <v>OK</v>
      </c>
      <c r="D738" s="50"/>
      <c r="E738" s="50"/>
      <c r="F738" s="51"/>
    </row>
    <row r="740" spans="2:13" ht="19.2" thickBot="1" x14ac:dyDescent="0.5">
      <c r="B740" s="22" t="s">
        <v>130</v>
      </c>
      <c r="H740" s="22" t="str">
        <f>+B740</f>
        <v>HERNANDEZ BUGUEÑO JOSEFA PAZ</v>
      </c>
    </row>
    <row r="741" spans="2:13" ht="18.600000000000001" thickBot="1" x14ac:dyDescent="0.4">
      <c r="B741" s="5" t="s">
        <v>0</v>
      </c>
      <c r="C741" s="5" t="s">
        <v>1</v>
      </c>
      <c r="D741" s="5" t="s">
        <v>11</v>
      </c>
      <c r="E741" s="6" t="s">
        <v>2</v>
      </c>
      <c r="F741" s="6" t="s">
        <v>7</v>
      </c>
      <c r="H741" s="2" t="s">
        <v>3</v>
      </c>
      <c r="I741" s="3" t="s">
        <v>4</v>
      </c>
      <c r="J741" s="3" t="s">
        <v>5</v>
      </c>
      <c r="K741" s="3" t="s">
        <v>6</v>
      </c>
      <c r="L741" s="3" t="s">
        <v>7</v>
      </c>
      <c r="M741" s="4" t="s">
        <v>8</v>
      </c>
    </row>
    <row r="742" spans="2:13" ht="17.399999999999999" x14ac:dyDescent="0.45">
      <c r="B742" s="8">
        <v>0</v>
      </c>
      <c r="C742" s="9">
        <v>0</v>
      </c>
      <c r="D742" s="10">
        <f>+B742+C742</f>
        <v>0</v>
      </c>
      <c r="E742" s="10">
        <f>SUM(B743:B767)</f>
        <v>0</v>
      </c>
      <c r="F742" s="11"/>
      <c r="H742" s="13">
        <v>0.5</v>
      </c>
      <c r="I742" s="14" t="s">
        <v>9</v>
      </c>
      <c r="J742" s="27">
        <v>45813</v>
      </c>
      <c r="K742" s="27">
        <v>45813</v>
      </c>
      <c r="L742" s="35" t="s">
        <v>199</v>
      </c>
      <c r="M742" s="28"/>
    </row>
    <row r="743" spans="2:13" ht="17.399999999999999" x14ac:dyDescent="0.45">
      <c r="B743" s="17"/>
      <c r="C743" s="18">
        <v>0</v>
      </c>
      <c r="D743" s="26"/>
      <c r="E743" s="26"/>
      <c r="F743" s="18"/>
      <c r="H743" s="15"/>
      <c r="I743" s="14"/>
      <c r="J743" s="31"/>
      <c r="K743" s="31"/>
      <c r="L743" s="29"/>
      <c r="M743" s="29"/>
    </row>
    <row r="744" spans="2:13" ht="17.399999999999999" x14ac:dyDescent="0.45">
      <c r="B744" s="17"/>
      <c r="C744" s="18">
        <v>0</v>
      </c>
      <c r="D744" s="26"/>
      <c r="E744" s="26"/>
      <c r="F744" s="18"/>
      <c r="H744" s="15"/>
      <c r="I744" s="14"/>
      <c r="J744" s="31"/>
      <c r="K744" s="31"/>
      <c r="L744" s="29"/>
      <c r="M744" s="29"/>
    </row>
    <row r="745" spans="2:13" ht="17.399999999999999" x14ac:dyDescent="0.45">
      <c r="B745" s="17"/>
      <c r="C745" s="18">
        <v>0</v>
      </c>
      <c r="D745" s="26"/>
      <c r="E745" s="26"/>
      <c r="F745" s="18"/>
      <c r="H745" s="15"/>
      <c r="I745" s="14"/>
      <c r="J745" s="31"/>
      <c r="K745" s="31"/>
      <c r="L745" s="29"/>
      <c r="M745" s="29"/>
    </row>
    <row r="746" spans="2:13" ht="17.399999999999999" x14ac:dyDescent="0.45">
      <c r="B746" s="17"/>
      <c r="C746" s="18">
        <v>0</v>
      </c>
      <c r="D746" s="26"/>
      <c r="E746" s="26"/>
      <c r="F746" s="18"/>
      <c r="H746" s="15"/>
      <c r="I746" s="14"/>
      <c r="J746" s="31"/>
      <c r="K746" s="31"/>
      <c r="L746" s="29"/>
      <c r="M746" s="29"/>
    </row>
    <row r="747" spans="2:13" ht="17.399999999999999" x14ac:dyDescent="0.45">
      <c r="B747" s="17"/>
      <c r="C747" s="18">
        <v>0</v>
      </c>
      <c r="D747" s="26"/>
      <c r="E747" s="26"/>
      <c r="F747" s="18"/>
      <c r="H747" s="15"/>
      <c r="I747" s="14"/>
      <c r="J747" s="29"/>
      <c r="K747" s="29"/>
      <c r="L747" s="29"/>
      <c r="M747" s="29"/>
    </row>
    <row r="748" spans="2:13" ht="17.399999999999999" x14ac:dyDescent="0.45">
      <c r="B748" s="17"/>
      <c r="C748" s="18">
        <v>0</v>
      </c>
      <c r="D748" s="26"/>
      <c r="E748" s="26"/>
      <c r="F748" s="18"/>
      <c r="H748" s="15"/>
      <c r="I748" s="14"/>
      <c r="J748" s="29"/>
      <c r="K748" s="29"/>
      <c r="L748" s="29"/>
      <c r="M748" s="29"/>
    </row>
    <row r="749" spans="2:13" ht="17.399999999999999" x14ac:dyDescent="0.45">
      <c r="B749" s="17"/>
      <c r="C749" s="18">
        <v>0</v>
      </c>
      <c r="D749" s="26"/>
      <c r="E749" s="26"/>
      <c r="F749" s="18"/>
      <c r="H749" s="15"/>
      <c r="I749" s="14"/>
      <c r="J749" s="29"/>
      <c r="K749" s="29"/>
      <c r="L749" s="29"/>
      <c r="M749" s="29"/>
    </row>
    <row r="750" spans="2:13" ht="17.399999999999999" x14ac:dyDescent="0.45">
      <c r="B750" s="17"/>
      <c r="C750" s="18">
        <v>0</v>
      </c>
      <c r="D750" s="26"/>
      <c r="E750" s="26"/>
      <c r="F750" s="18"/>
      <c r="H750" s="15"/>
      <c r="I750" s="14"/>
      <c r="J750" s="29"/>
      <c r="K750" s="29"/>
      <c r="L750" s="29"/>
      <c r="M750" s="29"/>
    </row>
    <row r="751" spans="2:13" ht="17.399999999999999" x14ac:dyDescent="0.45">
      <c r="B751" s="17"/>
      <c r="C751" s="18">
        <v>0</v>
      </c>
      <c r="D751" s="26"/>
      <c r="E751" s="26"/>
      <c r="F751" s="18"/>
      <c r="H751" s="15"/>
      <c r="I751" s="14"/>
      <c r="J751" s="29"/>
      <c r="K751" s="29"/>
      <c r="L751" s="29"/>
      <c r="M751" s="29"/>
    </row>
    <row r="752" spans="2:13" ht="17.399999999999999" x14ac:dyDescent="0.45">
      <c r="B752" s="17"/>
      <c r="C752" s="18">
        <v>0</v>
      </c>
      <c r="D752" s="18"/>
      <c r="E752" s="18"/>
      <c r="F752" s="18"/>
      <c r="H752" s="15"/>
      <c r="I752" s="14"/>
      <c r="J752" s="29"/>
      <c r="K752" s="29"/>
      <c r="L752" s="29"/>
      <c r="M752" s="29"/>
    </row>
    <row r="753" spans="2:13" ht="18" thickBot="1" x14ac:dyDescent="0.5">
      <c r="B753" s="17"/>
      <c r="C753" s="18">
        <v>0</v>
      </c>
      <c r="D753" s="18"/>
      <c r="E753" s="18"/>
      <c r="F753" s="18"/>
      <c r="H753" s="16"/>
      <c r="I753" s="14"/>
      <c r="J753" s="30"/>
      <c r="K753" s="30"/>
      <c r="L753" s="30"/>
      <c r="M753" s="30"/>
    </row>
    <row r="754" spans="2:13" ht="21.6" thickBot="1" x14ac:dyDescent="0.55000000000000004">
      <c r="B754" s="17"/>
      <c r="C754" s="18">
        <v>0</v>
      </c>
      <c r="D754" s="19"/>
      <c r="E754" s="19"/>
      <c r="F754" s="19"/>
      <c r="H754" s="12">
        <f>SUM(H742:H753)</f>
        <v>0.5</v>
      </c>
      <c r="I754" s="43" t="str">
        <f>IF(H754=3,"YA NO PUEDE SOLICITAR DIAS ADMINISTRATIVOS","PUEDE SOLICITAR DIAS ADMINISTRATIVOS")</f>
        <v>PUEDE SOLICITAR DIAS ADMINISTRATIVOS</v>
      </c>
      <c r="J754" s="44"/>
      <c r="K754" s="44"/>
      <c r="L754" s="44"/>
      <c r="M754" s="45"/>
    </row>
    <row r="755" spans="2:13" ht="21.6" thickBot="1" x14ac:dyDescent="0.55000000000000004">
      <c r="B755" s="17"/>
      <c r="C755" s="18">
        <v>0</v>
      </c>
      <c r="D755" s="19"/>
      <c r="E755" s="19"/>
      <c r="F755" s="19"/>
      <c r="H755" s="23">
        <f>3-H754</f>
        <v>2.5</v>
      </c>
      <c r="I755" s="43" t="str">
        <f>IF(H755=0,"YA NO CUENTA CON ADMINISTRATIVOS","OK")</f>
        <v>OK</v>
      </c>
      <c r="J755" s="44"/>
      <c r="K755" s="44"/>
      <c r="L755" s="44"/>
      <c r="M755" s="45"/>
    </row>
    <row r="756" spans="2:13" ht="17.399999999999999" x14ac:dyDescent="0.45">
      <c r="B756" s="17"/>
      <c r="C756" s="18">
        <v>0</v>
      </c>
      <c r="D756" s="19"/>
      <c r="E756" s="19"/>
      <c r="F756" s="19"/>
      <c r="H756" s="1"/>
    </row>
    <row r="757" spans="2:13" ht="17.399999999999999" x14ac:dyDescent="0.45">
      <c r="B757" s="17"/>
      <c r="C757" s="18">
        <v>0</v>
      </c>
      <c r="D757" s="19"/>
      <c r="E757" s="19"/>
      <c r="F757" s="19"/>
    </row>
    <row r="758" spans="2:13" ht="17.399999999999999" x14ac:dyDescent="0.45">
      <c r="B758" s="17"/>
      <c r="C758" s="18">
        <v>0</v>
      </c>
      <c r="D758" s="19"/>
      <c r="E758" s="19"/>
      <c r="F758" s="19"/>
      <c r="H758" s="24" t="s">
        <v>120</v>
      </c>
      <c r="I758" s="24"/>
      <c r="J758" s="24"/>
      <c r="K758" s="25"/>
      <c r="L758" s="25"/>
    </row>
    <row r="759" spans="2:13" ht="17.399999999999999" x14ac:dyDescent="0.45">
      <c r="B759" s="17"/>
      <c r="C759" s="18">
        <v>0</v>
      </c>
      <c r="D759" s="19"/>
      <c r="E759" s="19"/>
      <c r="F759" s="19"/>
      <c r="H759" s="24" t="s">
        <v>30</v>
      </c>
      <c r="K759" s="25"/>
      <c r="L759" s="32"/>
      <c r="M759" s="33" t="s">
        <v>27</v>
      </c>
    </row>
    <row r="760" spans="2:13" ht="17.399999999999999" x14ac:dyDescent="0.45">
      <c r="B760" s="17"/>
      <c r="C760" s="18">
        <v>0</v>
      </c>
      <c r="D760" s="19"/>
      <c r="E760" s="19"/>
      <c r="F760" s="19"/>
      <c r="H760" s="24" t="s">
        <v>87</v>
      </c>
      <c r="K760" s="25" t="s">
        <v>131</v>
      </c>
      <c r="L760" s="25">
        <v>45900</v>
      </c>
    </row>
    <row r="761" spans="2:13" ht="17.399999999999999" x14ac:dyDescent="0.45">
      <c r="B761" s="17"/>
      <c r="C761" s="18">
        <v>0</v>
      </c>
      <c r="D761" s="19"/>
      <c r="E761" s="19"/>
      <c r="F761" s="19"/>
    </row>
    <row r="762" spans="2:13" ht="17.399999999999999" x14ac:dyDescent="0.45">
      <c r="B762" s="17"/>
      <c r="C762" s="18">
        <v>0</v>
      </c>
      <c r="D762" s="19"/>
      <c r="E762" s="19"/>
      <c r="F762" s="19"/>
    </row>
    <row r="763" spans="2:13" ht="17.399999999999999" x14ac:dyDescent="0.45">
      <c r="B763" s="17"/>
      <c r="C763" s="18">
        <v>0</v>
      </c>
      <c r="D763" s="19"/>
      <c r="E763" s="19"/>
      <c r="F763" s="19"/>
    </row>
    <row r="764" spans="2:13" ht="17.399999999999999" x14ac:dyDescent="0.45">
      <c r="B764" s="17"/>
      <c r="C764" s="18">
        <v>0</v>
      </c>
      <c r="D764" s="19"/>
      <c r="E764" s="19"/>
      <c r="F764" s="19"/>
    </row>
    <row r="765" spans="2:13" ht="17.399999999999999" x14ac:dyDescent="0.45">
      <c r="B765" s="17"/>
      <c r="C765" s="18">
        <v>0</v>
      </c>
      <c r="D765" s="19"/>
      <c r="E765" s="19"/>
      <c r="F765" s="19"/>
    </row>
    <row r="766" spans="2:13" ht="17.399999999999999" x14ac:dyDescent="0.45">
      <c r="B766" s="17"/>
      <c r="C766" s="18">
        <v>0</v>
      </c>
      <c r="D766" s="19"/>
      <c r="E766" s="19"/>
      <c r="F766" s="19"/>
    </row>
    <row r="767" spans="2:13" ht="18" thickBot="1" x14ac:dyDescent="0.5">
      <c r="B767" s="17"/>
      <c r="C767" s="20">
        <v>0</v>
      </c>
      <c r="D767" s="21"/>
      <c r="E767" s="21"/>
      <c r="F767" s="21"/>
    </row>
    <row r="768" spans="2:13" ht="21.6" thickBot="1" x14ac:dyDescent="0.55000000000000004">
      <c r="B768" s="7">
        <f>+D742-E742</f>
        <v>0</v>
      </c>
      <c r="C768" s="46" t="str">
        <f>IF(D742&lt;=E742,"YA NO TIENE FERIADOS","PUEDE SOLICITAR DIAS FERIADOS")</f>
        <v>YA NO TIENE FERIADOS</v>
      </c>
      <c r="D768" s="47"/>
      <c r="E768" s="47"/>
      <c r="F768" s="48"/>
    </row>
    <row r="769" spans="2:13" ht="19.2" thickBot="1" x14ac:dyDescent="0.5">
      <c r="C769" s="49" t="str">
        <f>IF(E742&gt;D742,"EXISTE UN ERROR","OK")</f>
        <v>OK</v>
      </c>
      <c r="D769" s="50"/>
      <c r="E769" s="50"/>
      <c r="F769" s="51"/>
    </row>
    <row r="771" spans="2:13" ht="19.2" thickBot="1" x14ac:dyDescent="0.5">
      <c r="B771" s="22" t="s">
        <v>133</v>
      </c>
      <c r="H771" s="22" t="str">
        <f>+B771</f>
        <v>PARRA MORALES CATALINA BELEN</v>
      </c>
    </row>
    <row r="772" spans="2:13" ht="18.600000000000001" thickBot="1" x14ac:dyDescent="0.4">
      <c r="B772" s="5" t="s">
        <v>0</v>
      </c>
      <c r="C772" s="5" t="s">
        <v>1</v>
      </c>
      <c r="D772" s="5" t="s">
        <v>11</v>
      </c>
      <c r="E772" s="6" t="s">
        <v>2</v>
      </c>
      <c r="F772" s="6" t="s">
        <v>7</v>
      </c>
      <c r="H772" s="2" t="s">
        <v>3</v>
      </c>
      <c r="I772" s="3" t="s">
        <v>4</v>
      </c>
      <c r="J772" s="3" t="s">
        <v>5</v>
      </c>
      <c r="K772" s="3" t="s">
        <v>6</v>
      </c>
      <c r="L772" s="3" t="s">
        <v>7</v>
      </c>
      <c r="M772" s="4" t="s">
        <v>8</v>
      </c>
    </row>
    <row r="773" spans="2:13" ht="17.399999999999999" x14ac:dyDescent="0.45">
      <c r="B773" s="8">
        <v>0</v>
      </c>
      <c r="C773" s="9">
        <v>0</v>
      </c>
      <c r="D773" s="10">
        <f>+B773+C773</f>
        <v>0</v>
      </c>
      <c r="E773" s="10">
        <f>SUM(B774:B798)</f>
        <v>0</v>
      </c>
      <c r="F773" s="11"/>
      <c r="H773" s="13">
        <v>0.5</v>
      </c>
      <c r="I773" s="14" t="s">
        <v>9</v>
      </c>
      <c r="J773" s="27">
        <v>45813</v>
      </c>
      <c r="K773" s="27">
        <v>45813</v>
      </c>
      <c r="L773" s="35" t="s">
        <v>197</v>
      </c>
      <c r="M773" s="28"/>
    </row>
    <row r="774" spans="2:13" ht="17.399999999999999" x14ac:dyDescent="0.45">
      <c r="B774" s="17"/>
      <c r="C774" s="18">
        <v>0</v>
      </c>
      <c r="D774" s="26"/>
      <c r="E774" s="26"/>
      <c r="F774" s="18"/>
      <c r="H774" s="15"/>
      <c r="I774" s="14"/>
      <c r="J774" s="31"/>
      <c r="K774" s="31"/>
      <c r="L774" s="29"/>
      <c r="M774" s="29"/>
    </row>
    <row r="775" spans="2:13" ht="17.399999999999999" x14ac:dyDescent="0.45">
      <c r="B775" s="17"/>
      <c r="C775" s="18">
        <v>0</v>
      </c>
      <c r="D775" s="26"/>
      <c r="E775" s="26"/>
      <c r="F775" s="18"/>
      <c r="H775" s="15"/>
      <c r="I775" s="14"/>
      <c r="J775" s="31"/>
      <c r="K775" s="31"/>
      <c r="L775" s="29"/>
      <c r="M775" s="29"/>
    </row>
    <row r="776" spans="2:13" ht="17.399999999999999" x14ac:dyDescent="0.45">
      <c r="B776" s="17"/>
      <c r="C776" s="18">
        <v>0</v>
      </c>
      <c r="D776" s="26"/>
      <c r="E776" s="26"/>
      <c r="F776" s="18"/>
      <c r="H776" s="15"/>
      <c r="I776" s="14"/>
      <c r="J776" s="31"/>
      <c r="K776" s="31"/>
      <c r="L776" s="29"/>
      <c r="M776" s="29"/>
    </row>
    <row r="777" spans="2:13" ht="17.399999999999999" x14ac:dyDescent="0.45">
      <c r="B777" s="17"/>
      <c r="C777" s="18">
        <v>0</v>
      </c>
      <c r="D777" s="26"/>
      <c r="E777" s="26"/>
      <c r="F777" s="18"/>
      <c r="H777" s="15"/>
      <c r="I777" s="14"/>
      <c r="J777" s="31"/>
      <c r="K777" s="31"/>
      <c r="L777" s="29"/>
      <c r="M777" s="29"/>
    </row>
    <row r="778" spans="2:13" ht="17.399999999999999" x14ac:dyDescent="0.45">
      <c r="B778" s="17"/>
      <c r="C778" s="18">
        <v>0</v>
      </c>
      <c r="D778" s="26"/>
      <c r="E778" s="26"/>
      <c r="F778" s="18"/>
      <c r="H778" s="15"/>
      <c r="I778" s="14"/>
      <c r="J778" s="29"/>
      <c r="K778" s="29"/>
      <c r="L778" s="29"/>
      <c r="M778" s="29"/>
    </row>
    <row r="779" spans="2:13" ht="17.399999999999999" x14ac:dyDescent="0.45">
      <c r="B779" s="17"/>
      <c r="C779" s="18">
        <v>0</v>
      </c>
      <c r="D779" s="26"/>
      <c r="E779" s="26"/>
      <c r="F779" s="18"/>
      <c r="H779" s="15"/>
      <c r="I779" s="14"/>
      <c r="J779" s="29"/>
      <c r="K779" s="29"/>
      <c r="L779" s="29"/>
      <c r="M779" s="29"/>
    </row>
    <row r="780" spans="2:13" ht="17.399999999999999" x14ac:dyDescent="0.45">
      <c r="B780" s="17"/>
      <c r="C780" s="18">
        <v>0</v>
      </c>
      <c r="D780" s="26"/>
      <c r="E780" s="26"/>
      <c r="F780" s="18"/>
      <c r="H780" s="15"/>
      <c r="I780" s="14"/>
      <c r="J780" s="29"/>
      <c r="K780" s="29"/>
      <c r="L780" s="29"/>
      <c r="M780" s="29"/>
    </row>
    <row r="781" spans="2:13" ht="17.399999999999999" x14ac:dyDescent="0.45">
      <c r="B781" s="17"/>
      <c r="C781" s="18">
        <v>0</v>
      </c>
      <c r="D781" s="26"/>
      <c r="E781" s="26"/>
      <c r="F781" s="18"/>
      <c r="H781" s="15"/>
      <c r="I781" s="14"/>
      <c r="J781" s="29"/>
      <c r="K781" s="29"/>
      <c r="L781" s="29"/>
      <c r="M781" s="29"/>
    </row>
    <row r="782" spans="2:13" ht="17.399999999999999" x14ac:dyDescent="0.45">
      <c r="B782" s="17"/>
      <c r="C782" s="18">
        <v>0</v>
      </c>
      <c r="D782" s="26"/>
      <c r="E782" s="26"/>
      <c r="F782" s="18"/>
      <c r="H782" s="15"/>
      <c r="I782" s="14"/>
      <c r="J782" s="29"/>
      <c r="K782" s="29"/>
      <c r="L782" s="29"/>
      <c r="M782" s="29"/>
    </row>
    <row r="783" spans="2:13" ht="17.399999999999999" x14ac:dyDescent="0.45">
      <c r="B783" s="17"/>
      <c r="C783" s="18">
        <v>0</v>
      </c>
      <c r="D783" s="18"/>
      <c r="E783" s="18"/>
      <c r="F783" s="18"/>
      <c r="H783" s="15"/>
      <c r="I783" s="14"/>
      <c r="J783" s="29"/>
      <c r="K783" s="29"/>
      <c r="L783" s="29"/>
      <c r="M783" s="29"/>
    </row>
    <row r="784" spans="2:13" ht="18" thickBot="1" x14ac:dyDescent="0.5">
      <c r="B784" s="17"/>
      <c r="C784" s="18">
        <v>0</v>
      </c>
      <c r="D784" s="18"/>
      <c r="E784" s="18"/>
      <c r="F784" s="18"/>
      <c r="H784" s="16"/>
      <c r="I784" s="14"/>
      <c r="J784" s="30"/>
      <c r="K784" s="30"/>
      <c r="L784" s="30"/>
      <c r="M784" s="30"/>
    </row>
    <row r="785" spans="2:13" ht="21.6" thickBot="1" x14ac:dyDescent="0.55000000000000004">
      <c r="B785" s="17"/>
      <c r="C785" s="18">
        <v>0</v>
      </c>
      <c r="D785" s="19"/>
      <c r="E785" s="19"/>
      <c r="F785" s="19"/>
      <c r="H785" s="12">
        <f>SUM(H773:H784)</f>
        <v>0.5</v>
      </c>
      <c r="I785" s="43" t="str">
        <f>IF(H785=6,"YA NO PUEDE SOLICITAR DIAS ADMINISTRATIVOS","PUEDE SOLICITAR DIAS ADMINISTRATIVOS")</f>
        <v>PUEDE SOLICITAR DIAS ADMINISTRATIVOS</v>
      </c>
      <c r="J785" s="44"/>
      <c r="K785" s="44"/>
      <c r="L785" s="44"/>
      <c r="M785" s="45"/>
    </row>
    <row r="786" spans="2:13" ht="21.6" thickBot="1" x14ac:dyDescent="0.55000000000000004">
      <c r="B786" s="17"/>
      <c r="C786" s="18">
        <v>0</v>
      </c>
      <c r="D786" s="19"/>
      <c r="E786" s="19"/>
      <c r="F786" s="19"/>
      <c r="H786" s="23">
        <f>6-H785</f>
        <v>5.5</v>
      </c>
      <c r="I786" s="43" t="str">
        <f>IF(H786=0,"YA NO CUENTA CON ADMINISTRATIVOS","OK")</f>
        <v>OK</v>
      </c>
      <c r="J786" s="44"/>
      <c r="K786" s="44"/>
      <c r="L786" s="44"/>
      <c r="M786" s="45"/>
    </row>
    <row r="787" spans="2:13" ht="17.399999999999999" x14ac:dyDescent="0.45">
      <c r="B787" s="17"/>
      <c r="C787" s="18">
        <v>0</v>
      </c>
      <c r="D787" s="19"/>
      <c r="E787" s="19"/>
      <c r="F787" s="19"/>
      <c r="H787" s="1"/>
    </row>
    <row r="788" spans="2:13" ht="17.399999999999999" x14ac:dyDescent="0.45">
      <c r="B788" s="17"/>
      <c r="C788" s="18">
        <v>0</v>
      </c>
      <c r="D788" s="19"/>
      <c r="E788" s="19"/>
      <c r="F788" s="19"/>
    </row>
    <row r="789" spans="2:13" ht="17.399999999999999" x14ac:dyDescent="0.45">
      <c r="B789" s="17"/>
      <c r="C789" s="18">
        <v>0</v>
      </c>
      <c r="D789" s="19"/>
      <c r="E789" s="19"/>
      <c r="F789" s="19"/>
      <c r="H789" s="24" t="s">
        <v>120</v>
      </c>
      <c r="I789" s="24"/>
      <c r="J789" s="24"/>
      <c r="K789" s="25"/>
      <c r="L789" s="25"/>
    </row>
    <row r="790" spans="2:13" ht="17.399999999999999" x14ac:dyDescent="0.45">
      <c r="B790" s="17"/>
      <c r="C790" s="18">
        <v>0</v>
      </c>
      <c r="D790" s="19"/>
      <c r="E790" s="19"/>
      <c r="F790" s="19"/>
      <c r="H790" s="24" t="s">
        <v>30</v>
      </c>
      <c r="K790" s="25"/>
      <c r="L790" s="32"/>
      <c r="M790" s="33" t="s">
        <v>27</v>
      </c>
    </row>
    <row r="791" spans="2:13" ht="17.399999999999999" x14ac:dyDescent="0.45">
      <c r="B791" s="17"/>
      <c r="C791" s="18">
        <v>0</v>
      </c>
      <c r="D791" s="19"/>
      <c r="E791" s="19"/>
      <c r="F791" s="19"/>
      <c r="H791" s="24" t="s">
        <v>87</v>
      </c>
      <c r="K791" s="25" t="s">
        <v>131</v>
      </c>
      <c r="L791" s="25">
        <v>45900</v>
      </c>
    </row>
    <row r="792" spans="2:13" ht="17.399999999999999" x14ac:dyDescent="0.45">
      <c r="B792" s="17"/>
      <c r="C792" s="18">
        <v>0</v>
      </c>
      <c r="D792" s="19"/>
      <c r="E792" s="19"/>
      <c r="F792" s="19"/>
    </row>
    <row r="793" spans="2:13" ht="17.399999999999999" x14ac:dyDescent="0.45">
      <c r="B793" s="17"/>
      <c r="C793" s="18">
        <v>0</v>
      </c>
      <c r="D793" s="19"/>
      <c r="E793" s="19"/>
      <c r="F793" s="19"/>
    </row>
    <row r="794" spans="2:13" ht="17.399999999999999" x14ac:dyDescent="0.45">
      <c r="B794" s="17"/>
      <c r="C794" s="18">
        <v>0</v>
      </c>
      <c r="D794" s="19"/>
      <c r="E794" s="19"/>
      <c r="F794" s="19"/>
    </row>
    <row r="795" spans="2:13" ht="17.399999999999999" x14ac:dyDescent="0.45">
      <c r="B795" s="17"/>
      <c r="C795" s="18">
        <v>0</v>
      </c>
      <c r="D795" s="19"/>
      <c r="E795" s="19"/>
      <c r="F795" s="19"/>
    </row>
    <row r="796" spans="2:13" ht="17.399999999999999" x14ac:dyDescent="0.45">
      <c r="B796" s="17"/>
      <c r="C796" s="18">
        <v>0</v>
      </c>
      <c r="D796" s="19"/>
      <c r="E796" s="19"/>
      <c r="F796" s="19"/>
    </row>
    <row r="797" spans="2:13" ht="17.399999999999999" x14ac:dyDescent="0.45">
      <c r="B797" s="17"/>
      <c r="C797" s="18">
        <v>0</v>
      </c>
      <c r="D797" s="19"/>
      <c r="E797" s="19"/>
      <c r="F797" s="19"/>
    </row>
    <row r="798" spans="2:13" ht="18" thickBot="1" x14ac:dyDescent="0.5">
      <c r="B798" s="17"/>
      <c r="C798" s="20">
        <v>0</v>
      </c>
      <c r="D798" s="21"/>
      <c r="E798" s="21"/>
      <c r="F798" s="21"/>
    </row>
    <row r="799" spans="2:13" ht="21.6" thickBot="1" x14ac:dyDescent="0.55000000000000004">
      <c r="B799" s="7">
        <f>+D773-E773</f>
        <v>0</v>
      </c>
      <c r="C799" s="46" t="str">
        <f>IF(D773&lt;=E773,"YA NO TIENE FERIADOS","PUEDE SOLICITAR DIAS FERIADOS")</f>
        <v>YA NO TIENE FERIADOS</v>
      </c>
      <c r="D799" s="47"/>
      <c r="E799" s="47"/>
      <c r="F799" s="48"/>
    </row>
    <row r="800" spans="2:13" ht="19.2" thickBot="1" x14ac:dyDescent="0.5">
      <c r="C800" s="49" t="str">
        <f>IF(E773&gt;D773,"EXISTE UN ERROR","OK")</f>
        <v>OK</v>
      </c>
      <c r="D800" s="50"/>
      <c r="E800" s="50"/>
      <c r="F800" s="51"/>
    </row>
    <row r="802" spans="2:13" ht="19.2" thickBot="1" x14ac:dyDescent="0.5">
      <c r="B802" s="22" t="s">
        <v>134</v>
      </c>
      <c r="H802" s="22" t="str">
        <f>+B802</f>
        <v>PALMA ZAPATA CAMILA GENESIS IGNACIA</v>
      </c>
    </row>
    <row r="803" spans="2:13" ht="18.600000000000001" thickBot="1" x14ac:dyDescent="0.4">
      <c r="B803" s="5" t="s">
        <v>0</v>
      </c>
      <c r="C803" s="5" t="s">
        <v>1</v>
      </c>
      <c r="D803" s="5" t="s">
        <v>11</v>
      </c>
      <c r="E803" s="6" t="s">
        <v>2</v>
      </c>
      <c r="F803" s="6" t="s">
        <v>7</v>
      </c>
      <c r="H803" s="2" t="s">
        <v>3</v>
      </c>
      <c r="I803" s="3" t="s">
        <v>4</v>
      </c>
      <c r="J803" s="3" t="s">
        <v>5</v>
      </c>
      <c r="K803" s="3" t="s">
        <v>6</v>
      </c>
      <c r="L803" s="3" t="s">
        <v>7</v>
      </c>
      <c r="M803" s="4" t="s">
        <v>8</v>
      </c>
    </row>
    <row r="804" spans="2:13" ht="17.399999999999999" x14ac:dyDescent="0.45">
      <c r="B804" s="8">
        <v>0</v>
      </c>
      <c r="C804" s="9">
        <v>0</v>
      </c>
      <c r="D804" s="10">
        <f>+B804+C804</f>
        <v>0</v>
      </c>
      <c r="E804" s="10">
        <f>SUM(B805:B829)</f>
        <v>0</v>
      </c>
      <c r="F804" s="11"/>
      <c r="H804" s="13">
        <v>1</v>
      </c>
      <c r="I804" s="14"/>
      <c r="J804" s="27">
        <v>45813</v>
      </c>
      <c r="K804" s="27">
        <v>45813</v>
      </c>
      <c r="L804" s="35" t="s">
        <v>199</v>
      </c>
      <c r="M804" s="28"/>
    </row>
    <row r="805" spans="2:13" ht="17.399999999999999" x14ac:dyDescent="0.45">
      <c r="B805" s="17"/>
      <c r="C805" s="18">
        <v>0</v>
      </c>
      <c r="D805" s="26"/>
      <c r="E805" s="26"/>
      <c r="F805" s="18"/>
      <c r="H805" s="15">
        <v>1</v>
      </c>
      <c r="I805" s="14"/>
      <c r="J805" s="31">
        <v>45847</v>
      </c>
      <c r="K805" s="31">
        <v>45847</v>
      </c>
      <c r="L805" s="35" t="s">
        <v>199</v>
      </c>
      <c r="M805" s="29"/>
    </row>
    <row r="806" spans="2:13" ht="17.399999999999999" x14ac:dyDescent="0.45">
      <c r="B806" s="17"/>
      <c r="C806" s="18">
        <v>0</v>
      </c>
      <c r="D806" s="26"/>
      <c r="E806" s="26"/>
      <c r="F806" s="18"/>
      <c r="H806" s="15">
        <v>1</v>
      </c>
      <c r="I806" s="14"/>
      <c r="J806" s="31">
        <v>45883</v>
      </c>
      <c r="K806" s="31">
        <v>45883</v>
      </c>
      <c r="L806" s="35" t="s">
        <v>145</v>
      </c>
      <c r="M806" s="29"/>
    </row>
    <row r="807" spans="2:13" ht="17.399999999999999" x14ac:dyDescent="0.45">
      <c r="B807" s="17"/>
      <c r="C807" s="18">
        <v>0</v>
      </c>
      <c r="D807" s="26"/>
      <c r="E807" s="26"/>
      <c r="F807" s="18"/>
      <c r="H807" s="15"/>
      <c r="I807" s="14"/>
      <c r="J807" s="31"/>
      <c r="K807" s="31"/>
      <c r="L807" s="29"/>
      <c r="M807" s="29"/>
    </row>
    <row r="808" spans="2:13" ht="17.399999999999999" x14ac:dyDescent="0.45">
      <c r="B808" s="17"/>
      <c r="C808" s="18">
        <v>0</v>
      </c>
      <c r="D808" s="26"/>
      <c r="E808" s="26"/>
      <c r="F808" s="18"/>
      <c r="H808" s="15"/>
      <c r="I808" s="14"/>
      <c r="J808" s="31"/>
      <c r="K808" s="31"/>
      <c r="L808" s="29"/>
      <c r="M808" s="29"/>
    </row>
    <row r="809" spans="2:13" ht="17.399999999999999" x14ac:dyDescent="0.45">
      <c r="B809" s="17"/>
      <c r="C809" s="18">
        <v>0</v>
      </c>
      <c r="D809" s="26"/>
      <c r="E809" s="26"/>
      <c r="F809" s="18"/>
      <c r="H809" s="15"/>
      <c r="I809" s="14"/>
      <c r="J809" s="29"/>
      <c r="K809" s="29"/>
      <c r="L809" s="29"/>
      <c r="M809" s="29"/>
    </row>
    <row r="810" spans="2:13" ht="17.399999999999999" x14ac:dyDescent="0.45">
      <c r="B810" s="17"/>
      <c r="C810" s="18">
        <v>0</v>
      </c>
      <c r="D810" s="26"/>
      <c r="E810" s="26"/>
      <c r="F810" s="18"/>
      <c r="H810" s="15"/>
      <c r="I810" s="14"/>
      <c r="J810" s="29"/>
      <c r="K810" s="29"/>
      <c r="L810" s="29"/>
      <c r="M810" s="29"/>
    </row>
    <row r="811" spans="2:13" ht="17.399999999999999" x14ac:dyDescent="0.45">
      <c r="B811" s="17"/>
      <c r="C811" s="18">
        <v>0</v>
      </c>
      <c r="D811" s="26"/>
      <c r="E811" s="26"/>
      <c r="F811" s="18"/>
      <c r="H811" s="15"/>
      <c r="I811" s="14"/>
      <c r="J811" s="29"/>
      <c r="K811" s="29"/>
      <c r="L811" s="29"/>
      <c r="M811" s="29"/>
    </row>
    <row r="812" spans="2:13" ht="17.399999999999999" x14ac:dyDescent="0.45">
      <c r="B812" s="17"/>
      <c r="C812" s="18">
        <v>0</v>
      </c>
      <c r="D812" s="26"/>
      <c r="E812" s="26"/>
      <c r="F812" s="18"/>
      <c r="H812" s="15"/>
      <c r="I812" s="14"/>
      <c r="J812" s="29"/>
      <c r="K812" s="29"/>
      <c r="L812" s="29"/>
      <c r="M812" s="29"/>
    </row>
    <row r="813" spans="2:13" ht="17.399999999999999" x14ac:dyDescent="0.45">
      <c r="B813" s="17"/>
      <c r="C813" s="18">
        <v>0</v>
      </c>
      <c r="D813" s="26"/>
      <c r="E813" s="26"/>
      <c r="F813" s="18"/>
      <c r="H813" s="15"/>
      <c r="I813" s="14"/>
      <c r="J813" s="29"/>
      <c r="K813" s="29"/>
      <c r="L813" s="29"/>
      <c r="M813" s="29"/>
    </row>
    <row r="814" spans="2:13" ht="17.399999999999999" x14ac:dyDescent="0.45">
      <c r="B814" s="17"/>
      <c r="C814" s="18">
        <v>0</v>
      </c>
      <c r="D814" s="18"/>
      <c r="E814" s="18"/>
      <c r="F814" s="18"/>
      <c r="H814" s="15"/>
      <c r="I814" s="14"/>
      <c r="J814" s="29"/>
      <c r="K814" s="29"/>
      <c r="L814" s="29"/>
      <c r="M814" s="29"/>
    </row>
    <row r="815" spans="2:13" ht="18" thickBot="1" x14ac:dyDescent="0.5">
      <c r="B815" s="17"/>
      <c r="C815" s="18">
        <v>0</v>
      </c>
      <c r="D815" s="18"/>
      <c r="E815" s="18"/>
      <c r="F815" s="18"/>
      <c r="H815" s="16"/>
      <c r="I815" s="14"/>
      <c r="J815" s="30"/>
      <c r="K815" s="30"/>
      <c r="L815" s="30"/>
      <c r="M815" s="30"/>
    </row>
    <row r="816" spans="2:13" ht="21.6" thickBot="1" x14ac:dyDescent="0.55000000000000004">
      <c r="B816" s="17"/>
      <c r="C816" s="18">
        <v>0</v>
      </c>
      <c r="D816" s="19"/>
      <c r="E816" s="19"/>
      <c r="F816" s="19"/>
      <c r="H816" s="12">
        <f>SUM(H804:H815)</f>
        <v>3</v>
      </c>
      <c r="I816" s="43" t="str">
        <f>IF(H816=3,"YA NO PUEDE SOLICITAR DIAS ADMINISTRATIVOS","PUEDE SOLICITAR DIAS ADMINISTRATIVOS")</f>
        <v>YA NO PUEDE SOLICITAR DIAS ADMINISTRATIVOS</v>
      </c>
      <c r="J816" s="44"/>
      <c r="K816" s="44"/>
      <c r="L816" s="44"/>
      <c r="M816" s="45"/>
    </row>
    <row r="817" spans="2:13" ht="21.6" thickBot="1" x14ac:dyDescent="0.55000000000000004">
      <c r="B817" s="17"/>
      <c r="C817" s="18">
        <v>0</v>
      </c>
      <c r="D817" s="19"/>
      <c r="E817" s="19"/>
      <c r="F817" s="19"/>
      <c r="H817" s="23">
        <f>3-H816</f>
        <v>0</v>
      </c>
      <c r="I817" s="43" t="str">
        <f>IF(H817=0,"YA NO CUENTA CON ADMINISTRATIVOS","OK")</f>
        <v>YA NO CUENTA CON ADMINISTRATIVOS</v>
      </c>
      <c r="J817" s="44"/>
      <c r="K817" s="44"/>
      <c r="L817" s="44"/>
      <c r="M817" s="45"/>
    </row>
    <row r="818" spans="2:13" ht="17.399999999999999" x14ac:dyDescent="0.45">
      <c r="B818" s="17"/>
      <c r="C818" s="18">
        <v>0</v>
      </c>
      <c r="D818" s="19"/>
      <c r="E818" s="19"/>
      <c r="F818" s="19"/>
      <c r="H818" s="1"/>
    </row>
    <row r="819" spans="2:13" ht="17.399999999999999" x14ac:dyDescent="0.45">
      <c r="B819" s="17"/>
      <c r="C819" s="18">
        <v>0</v>
      </c>
      <c r="D819" s="19"/>
      <c r="E819" s="19"/>
      <c r="F819" s="19"/>
    </row>
    <row r="820" spans="2:13" ht="17.399999999999999" x14ac:dyDescent="0.45">
      <c r="B820" s="17"/>
      <c r="C820" s="18">
        <v>0</v>
      </c>
      <c r="D820" s="19"/>
      <c r="E820" s="19"/>
      <c r="F820" s="19"/>
      <c r="H820" s="24" t="s">
        <v>120</v>
      </c>
      <c r="I820" s="24"/>
      <c r="J820" s="24"/>
      <c r="K820" s="25"/>
      <c r="L820" s="25"/>
    </row>
    <row r="821" spans="2:13" ht="17.399999999999999" x14ac:dyDescent="0.45">
      <c r="B821" s="17"/>
      <c r="C821" s="18">
        <v>0</v>
      </c>
      <c r="D821" s="19"/>
      <c r="E821" s="19"/>
      <c r="F821" s="19"/>
      <c r="H821" s="24" t="s">
        <v>30</v>
      </c>
      <c r="K821" s="25"/>
      <c r="L821" s="32"/>
      <c r="M821" s="33" t="s">
        <v>27</v>
      </c>
    </row>
    <row r="822" spans="2:13" ht="17.399999999999999" x14ac:dyDescent="0.45">
      <c r="B822" s="17"/>
      <c r="C822" s="18">
        <v>0</v>
      </c>
      <c r="D822" s="19"/>
      <c r="E822" s="19"/>
      <c r="F822" s="19"/>
      <c r="H822" s="24" t="s">
        <v>87</v>
      </c>
      <c r="K822" s="25">
        <v>45803</v>
      </c>
      <c r="L822" s="25">
        <v>45900</v>
      </c>
    </row>
    <row r="823" spans="2:13" ht="17.399999999999999" x14ac:dyDescent="0.45">
      <c r="B823" s="17"/>
      <c r="C823" s="18">
        <v>0</v>
      </c>
      <c r="D823" s="19"/>
      <c r="E823" s="19"/>
      <c r="F823" s="19"/>
    </row>
    <row r="824" spans="2:13" ht="17.399999999999999" x14ac:dyDescent="0.45">
      <c r="B824" s="17"/>
      <c r="C824" s="18">
        <v>0</v>
      </c>
      <c r="D824" s="19"/>
      <c r="E824" s="19"/>
      <c r="F824" s="19"/>
    </row>
    <row r="825" spans="2:13" ht="17.399999999999999" x14ac:dyDescent="0.45">
      <c r="B825" s="17"/>
      <c r="C825" s="18">
        <v>0</v>
      </c>
      <c r="D825" s="19"/>
      <c r="E825" s="19"/>
      <c r="F825" s="19"/>
    </row>
    <row r="826" spans="2:13" ht="17.399999999999999" x14ac:dyDescent="0.45">
      <c r="B826" s="17"/>
      <c r="C826" s="18">
        <v>0</v>
      </c>
      <c r="D826" s="19"/>
      <c r="E826" s="19"/>
      <c r="F826" s="19"/>
    </row>
    <row r="827" spans="2:13" ht="17.399999999999999" x14ac:dyDescent="0.45">
      <c r="B827" s="17"/>
      <c r="C827" s="18">
        <v>0</v>
      </c>
      <c r="D827" s="19"/>
      <c r="E827" s="19"/>
      <c r="F827" s="19"/>
    </row>
    <row r="828" spans="2:13" ht="17.399999999999999" x14ac:dyDescent="0.45">
      <c r="B828" s="17"/>
      <c r="C828" s="18">
        <v>0</v>
      </c>
      <c r="D828" s="19"/>
      <c r="E828" s="19"/>
      <c r="F828" s="19"/>
    </row>
    <row r="829" spans="2:13" ht="18" thickBot="1" x14ac:dyDescent="0.5">
      <c r="B829" s="17"/>
      <c r="C829" s="20">
        <v>0</v>
      </c>
      <c r="D829" s="21"/>
      <c r="E829" s="21"/>
      <c r="F829" s="21"/>
    </row>
    <row r="830" spans="2:13" ht="21.6" thickBot="1" x14ac:dyDescent="0.55000000000000004">
      <c r="B830" s="7">
        <f>+D804-E804</f>
        <v>0</v>
      </c>
      <c r="C830" s="46" t="str">
        <f>IF(D804&lt;=E804,"YA NO TIENE FERIADOS","PUEDE SOLICITAR DIAS FERIADOS")</f>
        <v>YA NO TIENE FERIADOS</v>
      </c>
      <c r="D830" s="47"/>
      <c r="E830" s="47"/>
      <c r="F830" s="48"/>
    </row>
    <row r="831" spans="2:13" ht="19.2" thickBot="1" x14ac:dyDescent="0.5">
      <c r="C831" s="49" t="str">
        <f>IF(E804&gt;D804,"EXISTE UN ERROR","OK")</f>
        <v>OK</v>
      </c>
      <c r="D831" s="50"/>
      <c r="E831" s="50"/>
      <c r="F831" s="51"/>
    </row>
    <row r="834" spans="2:13" ht="19.2" thickBot="1" x14ac:dyDescent="0.5">
      <c r="B834" s="22" t="s">
        <v>135</v>
      </c>
      <c r="H834" s="22" t="str">
        <f>+B834</f>
        <v>IBARRA MONCADA VALERIA</v>
      </c>
    </row>
    <row r="835" spans="2:13" ht="18.600000000000001" thickBot="1" x14ac:dyDescent="0.4">
      <c r="B835" s="5" t="s">
        <v>0</v>
      </c>
      <c r="C835" s="5" t="s">
        <v>1</v>
      </c>
      <c r="D835" s="5" t="s">
        <v>11</v>
      </c>
      <c r="E835" s="6" t="s">
        <v>2</v>
      </c>
      <c r="F835" s="6" t="s">
        <v>7</v>
      </c>
      <c r="H835" s="2" t="s">
        <v>3</v>
      </c>
      <c r="I835" s="3" t="s">
        <v>4</v>
      </c>
      <c r="J835" s="3" t="s">
        <v>5</v>
      </c>
      <c r="K835" s="3" t="s">
        <v>6</v>
      </c>
      <c r="L835" s="3" t="s">
        <v>7</v>
      </c>
      <c r="M835" s="4" t="s">
        <v>8</v>
      </c>
    </row>
    <row r="836" spans="2:13" ht="17.399999999999999" x14ac:dyDescent="0.45">
      <c r="B836" s="8">
        <v>0</v>
      </c>
      <c r="C836" s="9">
        <v>0</v>
      </c>
      <c r="D836" s="10">
        <f>+B836+C836</f>
        <v>0</v>
      </c>
      <c r="E836" s="10">
        <f>SUM(B837:B861)</f>
        <v>0</v>
      </c>
      <c r="F836" s="11"/>
      <c r="H836" s="13">
        <v>1</v>
      </c>
      <c r="I836" s="14"/>
      <c r="J836" s="27">
        <v>45849</v>
      </c>
      <c r="K836" s="27">
        <v>45849</v>
      </c>
      <c r="L836" s="35" t="s">
        <v>199</v>
      </c>
      <c r="M836" s="28"/>
    </row>
    <row r="837" spans="2:13" ht="17.399999999999999" x14ac:dyDescent="0.45">
      <c r="B837" s="17"/>
      <c r="C837" s="18">
        <v>0</v>
      </c>
      <c r="D837" s="26"/>
      <c r="E837" s="26"/>
      <c r="F837" s="18"/>
      <c r="H837" s="15">
        <v>0.5</v>
      </c>
      <c r="I837" s="14" t="s">
        <v>9</v>
      </c>
      <c r="J837" s="31">
        <v>45869</v>
      </c>
      <c r="K837" s="31">
        <v>45869</v>
      </c>
      <c r="L837" s="35" t="s">
        <v>145</v>
      </c>
      <c r="M837" s="29"/>
    </row>
    <row r="838" spans="2:13" ht="17.399999999999999" x14ac:dyDescent="0.45">
      <c r="B838" s="17"/>
      <c r="C838" s="18">
        <v>0</v>
      </c>
      <c r="D838" s="26"/>
      <c r="E838" s="26"/>
      <c r="F838" s="18"/>
      <c r="H838" s="15">
        <v>0.5</v>
      </c>
      <c r="I838" s="14" t="s">
        <v>9</v>
      </c>
      <c r="J838" s="31">
        <v>45870</v>
      </c>
      <c r="K838" s="31">
        <v>45870</v>
      </c>
      <c r="L838" s="35" t="s">
        <v>145</v>
      </c>
      <c r="M838" s="29"/>
    </row>
    <row r="839" spans="2:13" ht="17.399999999999999" x14ac:dyDescent="0.45">
      <c r="B839" s="17"/>
      <c r="C839" s="18">
        <v>0</v>
      </c>
      <c r="D839" s="26"/>
      <c r="E839" s="26"/>
      <c r="F839" s="18"/>
      <c r="H839" s="15">
        <v>1</v>
      </c>
      <c r="I839" s="14"/>
      <c r="J839" s="31">
        <v>45912</v>
      </c>
      <c r="K839" s="31">
        <v>45912</v>
      </c>
      <c r="L839" s="35" t="s">
        <v>172</v>
      </c>
      <c r="M839" s="29"/>
    </row>
    <row r="840" spans="2:13" ht="17.399999999999999" x14ac:dyDescent="0.45">
      <c r="B840" s="17"/>
      <c r="C840" s="18">
        <v>0</v>
      </c>
      <c r="D840" s="26"/>
      <c r="E840" s="26"/>
      <c r="F840" s="18"/>
      <c r="H840" s="15">
        <v>0.5</v>
      </c>
      <c r="I840" s="14" t="s">
        <v>10</v>
      </c>
      <c r="J840" s="31">
        <v>45971</v>
      </c>
      <c r="K840" s="31">
        <v>45971</v>
      </c>
      <c r="L840" s="29"/>
      <c r="M840" s="29"/>
    </row>
    <row r="841" spans="2:13" ht="17.399999999999999" x14ac:dyDescent="0.45">
      <c r="B841" s="17"/>
      <c r="C841" s="18">
        <v>0</v>
      </c>
      <c r="D841" s="26"/>
      <c r="E841" s="26"/>
      <c r="F841" s="18"/>
      <c r="H841" s="15">
        <v>0.5</v>
      </c>
      <c r="I841" s="14" t="s">
        <v>10</v>
      </c>
      <c r="J841" s="31">
        <v>45973</v>
      </c>
      <c r="K841" s="31">
        <v>45973</v>
      </c>
      <c r="L841" s="29"/>
      <c r="M841" s="29"/>
    </row>
    <row r="842" spans="2:13" ht="17.399999999999999" x14ac:dyDescent="0.45">
      <c r="B842" s="17"/>
      <c r="C842" s="18">
        <v>0</v>
      </c>
      <c r="D842" s="26"/>
      <c r="E842" s="26"/>
      <c r="F842" s="18"/>
      <c r="H842" s="15">
        <v>2</v>
      </c>
      <c r="I842" s="14"/>
      <c r="J842" s="31">
        <v>45979</v>
      </c>
      <c r="K842" s="31">
        <v>45980</v>
      </c>
      <c r="L842" s="29"/>
      <c r="M842" s="29"/>
    </row>
    <row r="843" spans="2:13" ht="17.399999999999999" x14ac:dyDescent="0.45">
      <c r="B843" s="17"/>
      <c r="C843" s="18">
        <v>0</v>
      </c>
      <c r="D843" s="26"/>
      <c r="E843" s="26"/>
      <c r="F843" s="18"/>
      <c r="H843" s="15"/>
      <c r="I843" s="14"/>
      <c r="J843" s="29"/>
      <c r="K843" s="29"/>
      <c r="L843" s="29"/>
      <c r="M843" s="29"/>
    </row>
    <row r="844" spans="2:13" ht="17.399999999999999" x14ac:dyDescent="0.45">
      <c r="B844" s="17"/>
      <c r="C844" s="18">
        <v>0</v>
      </c>
      <c r="D844" s="26"/>
      <c r="E844" s="26"/>
      <c r="F844" s="18"/>
      <c r="H844" s="15"/>
      <c r="I844" s="14"/>
      <c r="J844" s="29"/>
      <c r="K844" s="29"/>
      <c r="L844" s="29"/>
      <c r="M844" s="29"/>
    </row>
    <row r="845" spans="2:13" ht="17.399999999999999" x14ac:dyDescent="0.45">
      <c r="B845" s="17"/>
      <c r="C845" s="18">
        <v>0</v>
      </c>
      <c r="D845" s="26"/>
      <c r="E845" s="26"/>
      <c r="F845" s="18"/>
      <c r="H845" s="15"/>
      <c r="I845" s="14"/>
      <c r="J845" s="29"/>
      <c r="K845" s="29"/>
      <c r="L845" s="29"/>
      <c r="M845" s="29"/>
    </row>
    <row r="846" spans="2:13" ht="17.399999999999999" x14ac:dyDescent="0.45">
      <c r="B846" s="17"/>
      <c r="C846" s="18">
        <v>0</v>
      </c>
      <c r="D846" s="18"/>
      <c r="E846" s="18"/>
      <c r="F846" s="18"/>
      <c r="H846" s="15"/>
      <c r="I846" s="14"/>
      <c r="J846" s="29"/>
      <c r="K846" s="29"/>
      <c r="L846" s="29"/>
      <c r="M846" s="29"/>
    </row>
    <row r="847" spans="2:13" ht="18" thickBot="1" x14ac:dyDescent="0.5">
      <c r="B847" s="17"/>
      <c r="C847" s="18">
        <v>0</v>
      </c>
      <c r="D847" s="18"/>
      <c r="E847" s="18"/>
      <c r="F847" s="18"/>
      <c r="H847" s="16"/>
      <c r="I847" s="14"/>
      <c r="J847" s="30"/>
      <c r="K847" s="30"/>
      <c r="L847" s="30"/>
      <c r="M847" s="30"/>
    </row>
    <row r="848" spans="2:13" ht="21.6" thickBot="1" x14ac:dyDescent="0.55000000000000004">
      <c r="B848" s="17"/>
      <c r="C848" s="18">
        <v>0</v>
      </c>
      <c r="D848" s="19"/>
      <c r="E848" s="19"/>
      <c r="F848" s="19"/>
      <c r="H848" s="12">
        <f>SUM(H836:H847)</f>
        <v>6</v>
      </c>
      <c r="I848" s="43" t="str">
        <f>IF(H848=6,"YA NO PUEDE SOLICITAR DIAS ADMINISTRATIVOS","PUEDE SOLICITAR DIAS ADMINISTRATIVOS")</f>
        <v>YA NO PUEDE SOLICITAR DIAS ADMINISTRATIVOS</v>
      </c>
      <c r="J848" s="44"/>
      <c r="K848" s="44"/>
      <c r="L848" s="44"/>
      <c r="M848" s="45"/>
    </row>
    <row r="849" spans="2:13" ht="21.6" thickBot="1" x14ac:dyDescent="0.55000000000000004">
      <c r="B849" s="17"/>
      <c r="C849" s="18">
        <v>0</v>
      </c>
      <c r="D849" s="19"/>
      <c r="E849" s="19"/>
      <c r="F849" s="19"/>
      <c r="H849" s="23">
        <f>6-H848</f>
        <v>0</v>
      </c>
      <c r="I849" s="43" t="str">
        <f>IF(H849=0,"YA NO CUENTA CON ADMINISTRATIVOS","OK")</f>
        <v>YA NO CUENTA CON ADMINISTRATIVOS</v>
      </c>
      <c r="J849" s="44"/>
      <c r="K849" s="44"/>
      <c r="L849" s="44"/>
      <c r="M849" s="45"/>
    </row>
    <row r="850" spans="2:13" ht="17.399999999999999" x14ac:dyDescent="0.45">
      <c r="B850" s="17"/>
      <c r="C850" s="18">
        <v>0</v>
      </c>
      <c r="D850" s="19"/>
      <c r="E850" s="19"/>
      <c r="F850" s="19"/>
      <c r="H850" s="1"/>
    </row>
    <row r="851" spans="2:13" ht="17.399999999999999" x14ac:dyDescent="0.45">
      <c r="B851" s="17"/>
      <c r="C851" s="18">
        <v>0</v>
      </c>
      <c r="D851" s="19"/>
      <c r="E851" s="19"/>
      <c r="F851" s="19"/>
    </row>
    <row r="852" spans="2:13" ht="17.399999999999999" x14ac:dyDescent="0.45">
      <c r="B852" s="17"/>
      <c r="C852" s="18">
        <v>0</v>
      </c>
      <c r="D852" s="19"/>
      <c r="E852" s="19"/>
      <c r="F852" s="19"/>
      <c r="H852" s="24" t="s">
        <v>120</v>
      </c>
      <c r="I852" s="24"/>
      <c r="J852" s="24"/>
      <c r="K852" s="25"/>
      <c r="L852" s="25"/>
    </row>
    <row r="853" spans="2:13" ht="17.399999999999999" x14ac:dyDescent="0.45">
      <c r="B853" s="17"/>
      <c r="C853" s="18">
        <v>0</v>
      </c>
      <c r="D853" s="19"/>
      <c r="E853" s="19"/>
      <c r="F853" s="19"/>
      <c r="H853" s="24"/>
      <c r="K853" s="25"/>
      <c r="L853" s="32"/>
      <c r="M853" s="33" t="s">
        <v>27</v>
      </c>
    </row>
    <row r="854" spans="2:13" ht="17.399999999999999" x14ac:dyDescent="0.45">
      <c r="B854" s="17"/>
      <c r="C854" s="18">
        <v>0</v>
      </c>
      <c r="D854" s="19"/>
      <c r="E854" s="19"/>
      <c r="F854" s="19"/>
      <c r="H854" s="24" t="s">
        <v>87</v>
      </c>
      <c r="K854" s="25">
        <v>45790</v>
      </c>
      <c r="L854" s="25">
        <v>46022</v>
      </c>
    </row>
    <row r="855" spans="2:13" ht="17.399999999999999" x14ac:dyDescent="0.45">
      <c r="B855" s="17"/>
      <c r="C855" s="18">
        <v>0</v>
      </c>
      <c r="D855" s="19"/>
      <c r="E855" s="19"/>
      <c r="F855" s="19"/>
    </row>
    <row r="856" spans="2:13" ht="17.399999999999999" x14ac:dyDescent="0.45">
      <c r="B856" s="17"/>
      <c r="C856" s="18">
        <v>0</v>
      </c>
      <c r="D856" s="19"/>
      <c r="E856" s="19"/>
      <c r="F856" s="19"/>
    </row>
    <row r="857" spans="2:13" ht="17.399999999999999" x14ac:dyDescent="0.45">
      <c r="B857" s="17"/>
      <c r="C857" s="18">
        <v>0</v>
      </c>
      <c r="D857" s="19"/>
      <c r="E857" s="19"/>
      <c r="F857" s="19"/>
    </row>
    <row r="858" spans="2:13" ht="17.399999999999999" x14ac:dyDescent="0.45">
      <c r="B858" s="17"/>
      <c r="C858" s="18">
        <v>0</v>
      </c>
      <c r="D858" s="19"/>
      <c r="E858" s="19"/>
      <c r="F858" s="19"/>
    </row>
    <row r="859" spans="2:13" ht="17.399999999999999" x14ac:dyDescent="0.45">
      <c r="B859" s="17"/>
      <c r="C859" s="18">
        <v>0</v>
      </c>
      <c r="D859" s="19"/>
      <c r="E859" s="19"/>
      <c r="F859" s="19"/>
    </row>
    <row r="860" spans="2:13" ht="17.399999999999999" x14ac:dyDescent="0.45">
      <c r="B860" s="17"/>
      <c r="C860" s="18">
        <v>0</v>
      </c>
      <c r="D860" s="19"/>
      <c r="E860" s="19"/>
      <c r="F860" s="19"/>
    </row>
    <row r="861" spans="2:13" ht="18" thickBot="1" x14ac:dyDescent="0.5">
      <c r="B861" s="17"/>
      <c r="C861" s="20">
        <v>0</v>
      </c>
      <c r="D861" s="21"/>
      <c r="E861" s="21"/>
      <c r="F861" s="21"/>
    </row>
    <row r="862" spans="2:13" ht="21.6" thickBot="1" x14ac:dyDescent="0.55000000000000004">
      <c r="B862" s="7">
        <f>+D836-E836</f>
        <v>0</v>
      </c>
      <c r="C862" s="46" t="str">
        <f>IF(D836&lt;=E836,"YA NO TIENE FERIADOS","PUEDE SOLICITAR DIAS FERIADOS")</f>
        <v>YA NO TIENE FERIADOS</v>
      </c>
      <c r="D862" s="47"/>
      <c r="E862" s="47"/>
      <c r="F862" s="48"/>
    </row>
    <row r="863" spans="2:13" ht="19.2" thickBot="1" x14ac:dyDescent="0.5">
      <c r="C863" s="49" t="str">
        <f>IF(E836&gt;D836,"EXISTE UN ERROR","OK")</f>
        <v>OK</v>
      </c>
      <c r="D863" s="50"/>
      <c r="E863" s="50"/>
      <c r="F863" s="51"/>
    </row>
    <row r="866" spans="2:13" ht="19.2" thickBot="1" x14ac:dyDescent="0.5">
      <c r="B866" s="22" t="s">
        <v>137</v>
      </c>
      <c r="H866" s="22" t="str">
        <f>+B866</f>
        <v>VILLEGAS MELLI MARJORIE NICOLE</v>
      </c>
    </row>
    <row r="867" spans="2:13" ht="18.600000000000001" thickBot="1" x14ac:dyDescent="0.4">
      <c r="B867" s="5" t="s">
        <v>0</v>
      </c>
      <c r="C867" s="5" t="s">
        <v>1</v>
      </c>
      <c r="D867" s="5" t="s">
        <v>11</v>
      </c>
      <c r="E867" s="6" t="s">
        <v>2</v>
      </c>
      <c r="F867" s="6" t="s">
        <v>7</v>
      </c>
      <c r="H867" s="2" t="s">
        <v>3</v>
      </c>
      <c r="I867" s="3" t="s">
        <v>4</v>
      </c>
      <c r="J867" s="3" t="s">
        <v>5</v>
      </c>
      <c r="K867" s="3" t="s">
        <v>6</v>
      </c>
      <c r="L867" s="3" t="s">
        <v>7</v>
      </c>
      <c r="M867" s="4" t="s">
        <v>8</v>
      </c>
    </row>
    <row r="868" spans="2:13" ht="17.399999999999999" x14ac:dyDescent="0.45">
      <c r="B868" s="8">
        <v>0</v>
      </c>
      <c r="C868" s="9">
        <v>0</v>
      </c>
      <c r="D868" s="10">
        <f>+B868+C868</f>
        <v>0</v>
      </c>
      <c r="E868" s="10">
        <f>SUM(B869:B893)</f>
        <v>0</v>
      </c>
      <c r="F868" s="11"/>
      <c r="H868" s="13">
        <v>1</v>
      </c>
      <c r="I868" s="14"/>
      <c r="J868" s="27">
        <v>45842</v>
      </c>
      <c r="K868" s="27">
        <v>45842</v>
      </c>
      <c r="L868" s="35" t="s">
        <v>197</v>
      </c>
      <c r="M868" s="28"/>
    </row>
    <row r="869" spans="2:13" ht="17.399999999999999" x14ac:dyDescent="0.45">
      <c r="B869" s="17"/>
      <c r="C869" s="18">
        <v>0</v>
      </c>
      <c r="D869" s="26"/>
      <c r="E869" s="26"/>
      <c r="F869" s="18"/>
      <c r="H869" s="15">
        <v>1</v>
      </c>
      <c r="I869" s="14"/>
      <c r="J869" s="31">
        <v>45853</v>
      </c>
      <c r="K869" s="31">
        <v>45853</v>
      </c>
      <c r="L869" s="35" t="s">
        <v>197</v>
      </c>
      <c r="M869" s="29"/>
    </row>
    <row r="870" spans="2:13" ht="17.399999999999999" x14ac:dyDescent="0.45">
      <c r="B870" s="17"/>
      <c r="C870" s="18">
        <v>0</v>
      </c>
      <c r="D870" s="26"/>
      <c r="E870" s="26"/>
      <c r="F870" s="18"/>
      <c r="H870" s="15">
        <v>1</v>
      </c>
      <c r="I870" s="14"/>
      <c r="J870" s="31">
        <v>38578</v>
      </c>
      <c r="K870" s="31">
        <v>38578</v>
      </c>
      <c r="L870" s="35" t="s">
        <v>170</v>
      </c>
      <c r="M870" s="29"/>
    </row>
    <row r="871" spans="2:13" ht="17.399999999999999" x14ac:dyDescent="0.45">
      <c r="B871" s="17"/>
      <c r="C871" s="18">
        <v>0</v>
      </c>
      <c r="D871" s="26"/>
      <c r="E871" s="26"/>
      <c r="F871" s="18"/>
      <c r="H871" s="15">
        <v>0.5</v>
      </c>
      <c r="I871" s="14" t="s">
        <v>9</v>
      </c>
      <c r="J871" s="31">
        <v>45917</v>
      </c>
      <c r="K871" s="31">
        <v>45917</v>
      </c>
      <c r="L871" s="35" t="s">
        <v>169</v>
      </c>
      <c r="M871" s="29"/>
    </row>
    <row r="872" spans="2:13" ht="17.399999999999999" x14ac:dyDescent="0.45">
      <c r="B872" s="17"/>
      <c r="C872" s="18">
        <v>0</v>
      </c>
      <c r="D872" s="26"/>
      <c r="E872" s="26"/>
      <c r="F872" s="18"/>
      <c r="H872" s="15">
        <v>0.5</v>
      </c>
      <c r="I872" s="14" t="s">
        <v>9</v>
      </c>
      <c r="J872" s="31">
        <v>45930</v>
      </c>
      <c r="K872" s="31">
        <v>45930</v>
      </c>
      <c r="L872" s="29"/>
      <c r="M872" s="29"/>
    </row>
    <row r="873" spans="2:13" ht="17.399999999999999" x14ac:dyDescent="0.45">
      <c r="B873" s="17"/>
      <c r="C873" s="18">
        <v>0</v>
      </c>
      <c r="D873" s="26"/>
      <c r="E873" s="26"/>
      <c r="F873" s="18"/>
      <c r="H873" s="15"/>
      <c r="I873" s="14"/>
      <c r="J873" s="29"/>
      <c r="K873" s="29"/>
      <c r="L873" s="29"/>
      <c r="M873" s="29"/>
    </row>
    <row r="874" spans="2:13" ht="17.399999999999999" x14ac:dyDescent="0.45">
      <c r="B874" s="17"/>
      <c r="C874" s="18">
        <v>0</v>
      </c>
      <c r="D874" s="26"/>
      <c r="E874" s="26"/>
      <c r="F874" s="18"/>
      <c r="H874" s="15"/>
      <c r="I874" s="14"/>
      <c r="J874" s="29"/>
      <c r="K874" s="29"/>
      <c r="L874" s="29"/>
      <c r="M874" s="29"/>
    </row>
    <row r="875" spans="2:13" ht="17.399999999999999" x14ac:dyDescent="0.45">
      <c r="B875" s="17"/>
      <c r="C875" s="18">
        <v>0</v>
      </c>
      <c r="D875" s="26"/>
      <c r="E875" s="26"/>
      <c r="F875" s="18"/>
      <c r="H875" s="15"/>
      <c r="I875" s="14"/>
      <c r="J875" s="29"/>
      <c r="K875" s="29"/>
      <c r="L875" s="29"/>
      <c r="M875" s="29"/>
    </row>
    <row r="876" spans="2:13" ht="17.399999999999999" x14ac:dyDescent="0.45">
      <c r="B876" s="17"/>
      <c r="C876" s="18">
        <v>0</v>
      </c>
      <c r="D876" s="26"/>
      <c r="E876" s="26"/>
      <c r="F876" s="18"/>
      <c r="H876" s="15"/>
      <c r="I876" s="14"/>
      <c r="J876" s="29"/>
      <c r="K876" s="29"/>
      <c r="L876" s="29"/>
      <c r="M876" s="29"/>
    </row>
    <row r="877" spans="2:13" ht="17.399999999999999" x14ac:dyDescent="0.45">
      <c r="B877" s="17"/>
      <c r="C877" s="18">
        <v>0</v>
      </c>
      <c r="D877" s="26"/>
      <c r="E877" s="26"/>
      <c r="F877" s="18"/>
      <c r="H877" s="15"/>
      <c r="I877" s="14"/>
      <c r="J877" s="29"/>
      <c r="K877" s="29"/>
      <c r="L877" s="29"/>
      <c r="M877" s="29"/>
    </row>
    <row r="878" spans="2:13" ht="17.399999999999999" x14ac:dyDescent="0.45">
      <c r="B878" s="17"/>
      <c r="C878" s="18">
        <v>0</v>
      </c>
      <c r="D878" s="18"/>
      <c r="E878" s="18"/>
      <c r="F878" s="18"/>
      <c r="H878" s="15"/>
      <c r="I878" s="14"/>
      <c r="J878" s="29"/>
      <c r="K878" s="29"/>
      <c r="L878" s="29"/>
      <c r="M878" s="29"/>
    </row>
    <row r="879" spans="2:13" ht="18" thickBot="1" x14ac:dyDescent="0.5">
      <c r="B879" s="17"/>
      <c r="C879" s="18">
        <v>0</v>
      </c>
      <c r="D879" s="18"/>
      <c r="E879" s="18"/>
      <c r="F879" s="18"/>
      <c r="H879" s="16"/>
      <c r="I879" s="14"/>
      <c r="J879" s="30"/>
      <c r="K879" s="30"/>
      <c r="L879" s="30"/>
      <c r="M879" s="30"/>
    </row>
    <row r="880" spans="2:13" ht="21.6" thickBot="1" x14ac:dyDescent="0.55000000000000004">
      <c r="B880" s="17"/>
      <c r="C880" s="18">
        <v>0</v>
      </c>
      <c r="D880" s="19"/>
      <c r="E880" s="19"/>
      <c r="F880" s="19"/>
      <c r="H880" s="12">
        <f>SUM(H868:H879)</f>
        <v>4</v>
      </c>
      <c r="I880" s="43" t="str">
        <f>IF(H880=4,"YA NO PUEDE SOLICITAR DIAS ADMINISTRATIVOS","PUEDE SOLICITAR DIAS ADMINISTRATIVOS")</f>
        <v>YA NO PUEDE SOLICITAR DIAS ADMINISTRATIVOS</v>
      </c>
      <c r="J880" s="44"/>
      <c r="K880" s="44"/>
      <c r="L880" s="44"/>
      <c r="M880" s="45"/>
    </row>
    <row r="881" spans="2:13" ht="21.6" thickBot="1" x14ac:dyDescent="0.55000000000000004">
      <c r="B881" s="17"/>
      <c r="C881" s="18">
        <v>0</v>
      </c>
      <c r="D881" s="19"/>
      <c r="E881" s="19"/>
      <c r="F881" s="19"/>
      <c r="H881" s="23">
        <f>4-H880</f>
        <v>0</v>
      </c>
      <c r="I881" s="43" t="str">
        <f>IF(H881=0,"YA NO CUENTA CON ADMINISTRATIVOS","OK")</f>
        <v>YA NO CUENTA CON ADMINISTRATIVOS</v>
      </c>
      <c r="J881" s="44"/>
      <c r="K881" s="44"/>
      <c r="L881" s="44"/>
      <c r="M881" s="45"/>
    </row>
    <row r="882" spans="2:13" ht="17.399999999999999" x14ac:dyDescent="0.45">
      <c r="B882" s="17"/>
      <c r="C882" s="18">
        <v>0</v>
      </c>
      <c r="D882" s="19"/>
      <c r="E882" s="19"/>
      <c r="F882" s="19"/>
      <c r="H882" s="1"/>
    </row>
    <row r="883" spans="2:13" ht="17.399999999999999" x14ac:dyDescent="0.45">
      <c r="B883" s="17"/>
      <c r="C883" s="18">
        <v>0</v>
      </c>
      <c r="D883" s="19"/>
      <c r="E883" s="19"/>
      <c r="F883" s="19"/>
    </row>
    <row r="884" spans="2:13" ht="17.399999999999999" x14ac:dyDescent="0.45">
      <c r="B884" s="17"/>
      <c r="C884" s="18">
        <v>0</v>
      </c>
      <c r="D884" s="19"/>
      <c r="E884" s="19"/>
      <c r="F884" s="19"/>
      <c r="H884" s="24" t="s">
        <v>120</v>
      </c>
      <c r="I884" s="24"/>
      <c r="J884" s="24"/>
      <c r="K884" s="25"/>
      <c r="L884" s="25"/>
    </row>
    <row r="885" spans="2:13" ht="17.399999999999999" x14ac:dyDescent="0.45">
      <c r="B885" s="17"/>
      <c r="C885" s="18">
        <v>0</v>
      </c>
      <c r="D885" s="19"/>
      <c r="E885" s="19"/>
      <c r="F885" s="19"/>
      <c r="H885" s="24"/>
      <c r="K885" s="25"/>
      <c r="L885" s="32"/>
      <c r="M885" s="33" t="s">
        <v>27</v>
      </c>
    </row>
    <row r="886" spans="2:13" ht="17.399999999999999" x14ac:dyDescent="0.45">
      <c r="B886" s="17"/>
      <c r="C886" s="18">
        <v>0</v>
      </c>
      <c r="D886" s="19"/>
      <c r="E886" s="19"/>
      <c r="F886" s="19"/>
      <c r="H886" s="24" t="s">
        <v>86</v>
      </c>
      <c r="K886" s="25">
        <v>45779</v>
      </c>
      <c r="L886" s="25">
        <v>45900</v>
      </c>
    </row>
    <row r="887" spans="2:13" ht="17.399999999999999" x14ac:dyDescent="0.45">
      <c r="B887" s="17"/>
      <c r="C887" s="18">
        <v>0</v>
      </c>
      <c r="D887" s="19"/>
      <c r="E887" s="19"/>
      <c r="F887" s="19"/>
      <c r="K887" s="25">
        <v>45901</v>
      </c>
      <c r="L887" s="25">
        <v>45930</v>
      </c>
    </row>
    <row r="888" spans="2:13" ht="17.399999999999999" x14ac:dyDescent="0.45">
      <c r="B888" s="17"/>
      <c r="C888" s="18">
        <v>0</v>
      </c>
      <c r="D888" s="19"/>
      <c r="E888" s="19"/>
      <c r="F888" s="19"/>
    </row>
    <row r="889" spans="2:13" ht="17.399999999999999" x14ac:dyDescent="0.45">
      <c r="B889" s="17"/>
      <c r="C889" s="18">
        <v>0</v>
      </c>
      <c r="D889" s="19"/>
      <c r="E889" s="19"/>
      <c r="F889" s="19"/>
    </row>
    <row r="890" spans="2:13" ht="17.399999999999999" x14ac:dyDescent="0.45">
      <c r="B890" s="17"/>
      <c r="C890" s="18">
        <v>0</v>
      </c>
      <c r="D890" s="19"/>
      <c r="E890" s="19"/>
      <c r="F890" s="19"/>
    </row>
    <row r="891" spans="2:13" ht="17.399999999999999" x14ac:dyDescent="0.45">
      <c r="B891" s="17"/>
      <c r="C891" s="18">
        <v>0</v>
      </c>
      <c r="D891" s="19"/>
      <c r="E891" s="19"/>
      <c r="F891" s="19"/>
    </row>
    <row r="892" spans="2:13" ht="17.399999999999999" x14ac:dyDescent="0.45">
      <c r="B892" s="17"/>
      <c r="C892" s="18">
        <v>0</v>
      </c>
      <c r="D892" s="19"/>
      <c r="E892" s="19"/>
      <c r="F892" s="19"/>
    </row>
    <row r="893" spans="2:13" ht="18" thickBot="1" x14ac:dyDescent="0.5">
      <c r="B893" s="17"/>
      <c r="C893" s="20">
        <v>0</v>
      </c>
      <c r="D893" s="21"/>
      <c r="E893" s="21"/>
      <c r="F893" s="21"/>
    </row>
    <row r="894" spans="2:13" ht="21.6" thickBot="1" x14ac:dyDescent="0.55000000000000004">
      <c r="B894" s="7">
        <f>+D868-E868</f>
        <v>0</v>
      </c>
      <c r="C894" s="46" t="str">
        <f>IF(D868&lt;=E868,"YA NO TIENE FERIADOS","PUEDE SOLICITAR DIAS FERIADOS")</f>
        <v>YA NO TIENE FERIADOS</v>
      </c>
      <c r="D894" s="47"/>
      <c r="E894" s="47"/>
      <c r="F894" s="48"/>
    </row>
    <row r="895" spans="2:13" ht="19.2" thickBot="1" x14ac:dyDescent="0.5">
      <c r="C895" s="49" t="str">
        <f>IF(E868&gt;D868,"EXISTE UN ERROR","OK")</f>
        <v>OK</v>
      </c>
      <c r="D895" s="50"/>
      <c r="E895" s="50"/>
      <c r="F895" s="51"/>
    </row>
    <row r="897" spans="2:13" ht="19.2" thickBot="1" x14ac:dyDescent="0.5">
      <c r="B897" s="22" t="s">
        <v>138</v>
      </c>
      <c r="H897" s="22" t="str">
        <f>+B897</f>
        <v>LEIVA GUAJARDO FRANCESCA</v>
      </c>
    </row>
    <row r="898" spans="2:13" ht="18.600000000000001" thickBot="1" x14ac:dyDescent="0.4">
      <c r="B898" s="5" t="s">
        <v>0</v>
      </c>
      <c r="C898" s="5" t="s">
        <v>1</v>
      </c>
      <c r="D898" s="5" t="s">
        <v>11</v>
      </c>
      <c r="E898" s="6" t="s">
        <v>2</v>
      </c>
      <c r="F898" s="6" t="s">
        <v>7</v>
      </c>
      <c r="H898" s="2" t="s">
        <v>3</v>
      </c>
      <c r="I898" s="3" t="s">
        <v>4</v>
      </c>
      <c r="J898" s="3" t="s">
        <v>5</v>
      </c>
      <c r="K898" s="3" t="s">
        <v>6</v>
      </c>
      <c r="L898" s="3" t="s">
        <v>7</v>
      </c>
      <c r="M898" s="4" t="s">
        <v>8</v>
      </c>
    </row>
    <row r="899" spans="2:13" ht="17.399999999999999" x14ac:dyDescent="0.45">
      <c r="B899" s="8">
        <v>0</v>
      </c>
      <c r="C899" s="9">
        <v>0</v>
      </c>
      <c r="D899" s="10">
        <f>+B899+C899</f>
        <v>0</v>
      </c>
      <c r="E899" s="10">
        <f>SUM(B900:B924)</f>
        <v>0</v>
      </c>
      <c r="F899" s="11"/>
      <c r="H899" s="13">
        <v>0.5</v>
      </c>
      <c r="I899" s="14"/>
      <c r="J899" s="27">
        <v>45804</v>
      </c>
      <c r="K899" s="27">
        <v>45804</v>
      </c>
      <c r="L899" s="35" t="s">
        <v>199</v>
      </c>
      <c r="M899" s="28"/>
    </row>
    <row r="900" spans="2:13" ht="17.399999999999999" x14ac:dyDescent="0.45">
      <c r="B900" s="17"/>
      <c r="C900" s="18">
        <v>0</v>
      </c>
      <c r="D900" s="26"/>
      <c r="E900" s="26"/>
      <c r="F900" s="18"/>
      <c r="H900" s="15">
        <v>1</v>
      </c>
      <c r="I900" s="14"/>
      <c r="J900" s="31">
        <v>45839</v>
      </c>
      <c r="K900" s="31">
        <v>45839</v>
      </c>
      <c r="L900" s="35" t="s">
        <v>199</v>
      </c>
      <c r="M900" s="29"/>
    </row>
    <row r="901" spans="2:13" ht="17.399999999999999" x14ac:dyDescent="0.45">
      <c r="B901" s="17"/>
      <c r="C901" s="18">
        <v>0</v>
      </c>
      <c r="D901" s="26"/>
      <c r="E901" s="26"/>
      <c r="F901" s="18"/>
      <c r="H901" s="15">
        <v>0.5</v>
      </c>
      <c r="I901" s="14" t="s">
        <v>10</v>
      </c>
      <c r="J901" s="31">
        <v>45860</v>
      </c>
      <c r="K901" s="31">
        <v>45860</v>
      </c>
      <c r="L901" s="35" t="s">
        <v>145</v>
      </c>
      <c r="M901" s="29"/>
    </row>
    <row r="902" spans="2:13" ht="17.399999999999999" x14ac:dyDescent="0.45">
      <c r="B902" s="17"/>
      <c r="C902" s="18">
        <v>0</v>
      </c>
      <c r="D902" s="26"/>
      <c r="E902" s="26"/>
      <c r="F902" s="18"/>
      <c r="H902" s="15">
        <v>0.5</v>
      </c>
      <c r="I902" s="14" t="s">
        <v>10</v>
      </c>
      <c r="J902" s="31">
        <v>45898</v>
      </c>
      <c r="K902" s="31">
        <v>45898</v>
      </c>
      <c r="L902" s="35" t="s">
        <v>172</v>
      </c>
      <c r="M902" s="29"/>
    </row>
    <row r="903" spans="2:13" ht="17.399999999999999" x14ac:dyDescent="0.45">
      <c r="B903" s="17"/>
      <c r="C903" s="18">
        <v>0</v>
      </c>
      <c r="D903" s="26"/>
      <c r="E903" s="26"/>
      <c r="F903" s="18"/>
      <c r="H903" s="15">
        <v>1</v>
      </c>
      <c r="I903" s="14"/>
      <c r="J903" s="31">
        <v>45926</v>
      </c>
      <c r="K903" s="31">
        <v>45926</v>
      </c>
      <c r="L903" s="35" t="s">
        <v>220</v>
      </c>
      <c r="M903" s="29"/>
    </row>
    <row r="904" spans="2:13" ht="17.399999999999999" x14ac:dyDescent="0.45">
      <c r="B904" s="17"/>
      <c r="C904" s="18">
        <v>0</v>
      </c>
      <c r="D904" s="26"/>
      <c r="E904" s="26"/>
      <c r="F904" s="18"/>
      <c r="H904" s="15"/>
      <c r="I904" s="14"/>
      <c r="J904" s="29"/>
      <c r="K904" s="29"/>
      <c r="L904" s="29"/>
      <c r="M904" s="29"/>
    </row>
    <row r="905" spans="2:13" ht="17.399999999999999" x14ac:dyDescent="0.45">
      <c r="B905" s="17"/>
      <c r="C905" s="18">
        <v>0</v>
      </c>
      <c r="D905" s="26"/>
      <c r="E905" s="26"/>
      <c r="F905" s="18"/>
      <c r="H905" s="15"/>
      <c r="I905" s="14"/>
      <c r="J905" s="29"/>
      <c r="K905" s="29"/>
      <c r="L905" s="29"/>
      <c r="M905" s="29"/>
    </row>
    <row r="906" spans="2:13" ht="17.399999999999999" x14ac:dyDescent="0.45">
      <c r="B906" s="17"/>
      <c r="C906" s="18">
        <v>0</v>
      </c>
      <c r="D906" s="26"/>
      <c r="E906" s="26"/>
      <c r="F906" s="18"/>
      <c r="H906" s="15"/>
      <c r="I906" s="14"/>
      <c r="J906" s="29"/>
      <c r="K906" s="29"/>
      <c r="L906" s="29"/>
      <c r="M906" s="29"/>
    </row>
    <row r="907" spans="2:13" ht="17.399999999999999" x14ac:dyDescent="0.45">
      <c r="B907" s="17"/>
      <c r="C907" s="18">
        <v>0</v>
      </c>
      <c r="D907" s="26"/>
      <c r="E907" s="26"/>
      <c r="F907" s="18"/>
      <c r="H907" s="15"/>
      <c r="I907" s="14"/>
      <c r="J907" s="29"/>
      <c r="K907" s="29"/>
      <c r="L907" s="29"/>
      <c r="M907" s="29"/>
    </row>
    <row r="908" spans="2:13" ht="17.399999999999999" x14ac:dyDescent="0.45">
      <c r="B908" s="17"/>
      <c r="C908" s="18">
        <v>0</v>
      </c>
      <c r="D908" s="26"/>
      <c r="E908" s="26"/>
      <c r="F908" s="18"/>
      <c r="H908" s="15"/>
      <c r="I908" s="14"/>
      <c r="J908" s="29"/>
      <c r="K908" s="29"/>
      <c r="L908" s="29"/>
      <c r="M908" s="29"/>
    </row>
    <row r="909" spans="2:13" ht="17.399999999999999" x14ac:dyDescent="0.45">
      <c r="B909" s="17"/>
      <c r="C909" s="18">
        <v>0</v>
      </c>
      <c r="D909" s="18"/>
      <c r="E909" s="18"/>
      <c r="F909" s="18"/>
      <c r="H909" s="15"/>
      <c r="I909" s="14"/>
      <c r="J909" s="29"/>
      <c r="K909" s="29"/>
      <c r="L909" s="29"/>
      <c r="M909" s="29"/>
    </row>
    <row r="910" spans="2:13" ht="18" thickBot="1" x14ac:dyDescent="0.5">
      <c r="B910" s="17"/>
      <c r="C910" s="18">
        <v>0</v>
      </c>
      <c r="D910" s="18"/>
      <c r="E910" s="18"/>
      <c r="F910" s="18"/>
      <c r="H910" s="16"/>
      <c r="I910" s="14"/>
      <c r="J910" s="30"/>
      <c r="K910" s="30"/>
      <c r="L910" s="30"/>
      <c r="M910" s="30"/>
    </row>
    <row r="911" spans="2:13" ht="21.6" thickBot="1" x14ac:dyDescent="0.55000000000000004">
      <c r="B911" s="17"/>
      <c r="C911" s="18">
        <v>0</v>
      </c>
      <c r="D911" s="19"/>
      <c r="E911" s="19"/>
      <c r="F911" s="19"/>
      <c r="H911" s="12">
        <f>SUM(H899:H910)</f>
        <v>3.5</v>
      </c>
      <c r="I911" s="43" t="str">
        <f>IF(H911=3.5,"YA NO PUEDE SOLICITAR DIAS ADMINISTRATIVOS","PUEDE SOLICITAR DIAS ADMINISTRATIVOS")</f>
        <v>YA NO PUEDE SOLICITAR DIAS ADMINISTRATIVOS</v>
      </c>
      <c r="J911" s="44"/>
      <c r="K911" s="44"/>
      <c r="L911" s="44"/>
      <c r="M911" s="45"/>
    </row>
    <row r="912" spans="2:13" ht="21.6" thickBot="1" x14ac:dyDescent="0.55000000000000004">
      <c r="B912" s="17"/>
      <c r="C912" s="18">
        <v>0</v>
      </c>
      <c r="D912" s="19"/>
      <c r="E912" s="19"/>
      <c r="F912" s="19"/>
      <c r="H912" s="23">
        <f>3.5-H911</f>
        <v>0</v>
      </c>
      <c r="I912" s="43" t="str">
        <f>IF(H912=0,"YA NO CUENTA CON ADMINISTRATIVOS","OK")</f>
        <v>YA NO CUENTA CON ADMINISTRATIVOS</v>
      </c>
      <c r="J912" s="44"/>
      <c r="K912" s="44"/>
      <c r="L912" s="44"/>
      <c r="M912" s="45"/>
    </row>
    <row r="913" spans="2:13" ht="17.399999999999999" x14ac:dyDescent="0.45">
      <c r="B913" s="17"/>
      <c r="C913" s="18">
        <v>0</v>
      </c>
      <c r="D913" s="19"/>
      <c r="E913" s="19"/>
      <c r="F913" s="19"/>
      <c r="H913" s="1"/>
    </row>
    <row r="914" spans="2:13" ht="17.399999999999999" x14ac:dyDescent="0.45">
      <c r="B914" s="17"/>
      <c r="C914" s="18">
        <v>0</v>
      </c>
      <c r="D914" s="19"/>
      <c r="E914" s="19"/>
      <c r="F914" s="19"/>
    </row>
    <row r="915" spans="2:13" ht="17.399999999999999" x14ac:dyDescent="0.45">
      <c r="B915" s="17"/>
      <c r="C915" s="18">
        <v>0</v>
      </c>
      <c r="D915" s="19"/>
      <c r="E915" s="19"/>
      <c r="F915" s="19"/>
      <c r="H915" s="24" t="s">
        <v>102</v>
      </c>
      <c r="I915" s="24"/>
      <c r="J915" s="24"/>
      <c r="K915" s="25"/>
      <c r="L915" s="25"/>
    </row>
    <row r="916" spans="2:13" ht="17.399999999999999" x14ac:dyDescent="0.45">
      <c r="B916" s="17"/>
      <c r="C916" s="18">
        <v>0</v>
      </c>
      <c r="D916" s="19"/>
      <c r="E916" s="19"/>
      <c r="F916" s="19"/>
      <c r="H916" s="24"/>
      <c r="K916" s="25"/>
      <c r="L916" s="32"/>
      <c r="M916" s="33" t="s">
        <v>27</v>
      </c>
    </row>
    <row r="917" spans="2:13" ht="17.399999999999999" x14ac:dyDescent="0.45">
      <c r="B917" s="17"/>
      <c r="C917" s="18">
        <v>0</v>
      </c>
      <c r="D917" s="19"/>
      <c r="E917" s="19"/>
      <c r="F917" s="19"/>
      <c r="H917" s="24" t="s">
        <v>87</v>
      </c>
      <c r="K917" s="25">
        <v>45803</v>
      </c>
      <c r="L917" s="25">
        <v>45900</v>
      </c>
    </row>
    <row r="918" spans="2:13" ht="17.399999999999999" x14ac:dyDescent="0.45">
      <c r="B918" s="17"/>
      <c r="C918" s="18">
        <v>0</v>
      </c>
      <c r="D918" s="19"/>
      <c r="E918" s="19"/>
      <c r="F918" s="19"/>
    </row>
    <row r="919" spans="2:13" ht="17.399999999999999" x14ac:dyDescent="0.45">
      <c r="B919" s="17"/>
      <c r="C919" s="18">
        <v>0</v>
      </c>
      <c r="D919" s="19"/>
      <c r="E919" s="19"/>
      <c r="F919" s="19"/>
    </row>
    <row r="920" spans="2:13" ht="17.399999999999999" x14ac:dyDescent="0.45">
      <c r="B920" s="17"/>
      <c r="C920" s="18">
        <v>0</v>
      </c>
      <c r="D920" s="19"/>
      <c r="E920" s="19"/>
      <c r="F920" s="19"/>
    </row>
    <row r="921" spans="2:13" ht="17.399999999999999" x14ac:dyDescent="0.45">
      <c r="B921" s="17"/>
      <c r="C921" s="18">
        <v>0</v>
      </c>
      <c r="D921" s="19"/>
      <c r="E921" s="19"/>
      <c r="F921" s="19"/>
    </row>
    <row r="922" spans="2:13" ht="17.399999999999999" x14ac:dyDescent="0.45">
      <c r="B922" s="17"/>
      <c r="C922" s="18">
        <v>0</v>
      </c>
      <c r="D922" s="19"/>
      <c r="E922" s="19"/>
      <c r="F922" s="19"/>
    </row>
    <row r="923" spans="2:13" ht="17.399999999999999" x14ac:dyDescent="0.45">
      <c r="B923" s="17"/>
      <c r="C923" s="18">
        <v>0</v>
      </c>
      <c r="D923" s="19"/>
      <c r="E923" s="19"/>
      <c r="F923" s="19"/>
    </row>
    <row r="924" spans="2:13" ht="18" thickBot="1" x14ac:dyDescent="0.5">
      <c r="B924" s="17"/>
      <c r="C924" s="20">
        <v>0</v>
      </c>
      <c r="D924" s="21"/>
      <c r="E924" s="21"/>
      <c r="F924" s="21"/>
    </row>
    <row r="925" spans="2:13" ht="21.6" thickBot="1" x14ac:dyDescent="0.55000000000000004">
      <c r="B925" s="7">
        <f>+D899-E899</f>
        <v>0</v>
      </c>
      <c r="C925" s="46" t="str">
        <f>IF(D899&lt;=E899,"YA NO TIENE FERIADOS","PUEDE SOLICITAR DIAS FERIADOS")</f>
        <v>YA NO TIENE FERIADOS</v>
      </c>
      <c r="D925" s="47"/>
      <c r="E925" s="47"/>
      <c r="F925" s="48"/>
    </row>
    <row r="926" spans="2:13" ht="19.2" thickBot="1" x14ac:dyDescent="0.5">
      <c r="C926" s="49" t="str">
        <f>IF(E899&gt;D899,"EXISTE UN ERROR","OK")</f>
        <v>OK</v>
      </c>
      <c r="D926" s="50"/>
      <c r="E926" s="50"/>
      <c r="F926" s="51"/>
    </row>
    <row r="929" spans="2:13" ht="19.2" thickBot="1" x14ac:dyDescent="0.5">
      <c r="B929" s="22" t="s">
        <v>141</v>
      </c>
      <c r="H929" s="22" t="str">
        <f>+B929</f>
        <v>VALDES FUENTES CATALINA ANTONIETA ISIDORA</v>
      </c>
    </row>
    <row r="930" spans="2:13" ht="18.600000000000001" thickBot="1" x14ac:dyDescent="0.4">
      <c r="B930" s="5" t="s">
        <v>0</v>
      </c>
      <c r="C930" s="5" t="s">
        <v>1</v>
      </c>
      <c r="D930" s="5" t="s">
        <v>11</v>
      </c>
      <c r="E930" s="6" t="s">
        <v>2</v>
      </c>
      <c r="F930" s="6" t="s">
        <v>7</v>
      </c>
      <c r="H930" s="2" t="s">
        <v>3</v>
      </c>
      <c r="I930" s="3" t="s">
        <v>4</v>
      </c>
      <c r="J930" s="3" t="s">
        <v>5</v>
      </c>
      <c r="K930" s="3" t="s">
        <v>6</v>
      </c>
      <c r="L930" s="3" t="s">
        <v>7</v>
      </c>
      <c r="M930" s="4" t="s">
        <v>8</v>
      </c>
    </row>
    <row r="931" spans="2:13" ht="17.399999999999999" x14ac:dyDescent="0.45">
      <c r="B931" s="8">
        <v>0</v>
      </c>
      <c r="C931" s="9">
        <v>0</v>
      </c>
      <c r="D931" s="10">
        <f>+B931+C931</f>
        <v>0</v>
      </c>
      <c r="E931" s="10">
        <f>SUM(B932:B956)</f>
        <v>0</v>
      </c>
      <c r="F931" s="11"/>
      <c r="H931" s="13">
        <v>1</v>
      </c>
      <c r="I931" s="14"/>
      <c r="J931" s="27">
        <v>45857</v>
      </c>
      <c r="K931" s="27">
        <v>45857</v>
      </c>
      <c r="L931" s="35" t="s">
        <v>196</v>
      </c>
      <c r="M931" s="28"/>
    </row>
    <row r="932" spans="2:13" ht="17.399999999999999" x14ac:dyDescent="0.45">
      <c r="B932" s="17"/>
      <c r="C932" s="18">
        <v>0</v>
      </c>
      <c r="D932" s="26"/>
      <c r="E932" s="26"/>
      <c r="F932" s="18"/>
      <c r="H932" s="15">
        <v>1</v>
      </c>
      <c r="I932" s="14"/>
      <c r="J932" s="31">
        <v>45920</v>
      </c>
      <c r="K932" s="31">
        <v>45920</v>
      </c>
      <c r="L932" s="35" t="s">
        <v>176</v>
      </c>
      <c r="M932" s="29"/>
    </row>
    <row r="933" spans="2:13" ht="17.399999999999999" x14ac:dyDescent="0.45">
      <c r="B933" s="17"/>
      <c r="C933" s="18">
        <v>0</v>
      </c>
      <c r="D933" s="26"/>
      <c r="E933" s="26"/>
      <c r="F933" s="18"/>
      <c r="H933" s="15">
        <v>1</v>
      </c>
      <c r="I933" s="14"/>
      <c r="J933" s="31">
        <v>45950</v>
      </c>
      <c r="K933" s="31">
        <v>45950</v>
      </c>
      <c r="L933" s="35" t="s">
        <v>223</v>
      </c>
      <c r="M933" s="29"/>
    </row>
    <row r="934" spans="2:13" ht="17.399999999999999" x14ac:dyDescent="0.45">
      <c r="B934" s="17"/>
      <c r="C934" s="18">
        <v>0</v>
      </c>
      <c r="D934" s="26"/>
      <c r="E934" s="26"/>
      <c r="F934" s="18"/>
      <c r="H934" s="15">
        <v>1</v>
      </c>
      <c r="I934" s="14"/>
      <c r="J934" s="31">
        <v>45971</v>
      </c>
      <c r="K934" s="31">
        <v>45971</v>
      </c>
      <c r="L934" s="35" t="s">
        <v>228</v>
      </c>
      <c r="M934" s="29"/>
    </row>
    <row r="935" spans="2:13" ht="17.399999999999999" x14ac:dyDescent="0.45">
      <c r="B935" s="17"/>
      <c r="C935" s="18">
        <v>0</v>
      </c>
      <c r="D935" s="26"/>
      <c r="E935" s="26"/>
      <c r="F935" s="18"/>
      <c r="H935" s="40">
        <v>0.5</v>
      </c>
      <c r="I935" s="41" t="s">
        <v>10</v>
      </c>
      <c r="J935" s="42">
        <v>45982</v>
      </c>
      <c r="K935" s="42">
        <v>45982</v>
      </c>
      <c r="L935" s="29"/>
      <c r="M935" s="29"/>
    </row>
    <row r="936" spans="2:13" ht="17.399999999999999" x14ac:dyDescent="0.45">
      <c r="B936" s="17"/>
      <c r="C936" s="18">
        <v>0</v>
      </c>
      <c r="D936" s="26"/>
      <c r="E936" s="26"/>
      <c r="F936" s="18"/>
      <c r="H936" s="15"/>
      <c r="I936" s="14"/>
      <c r="J936" s="29"/>
      <c r="K936" s="29"/>
      <c r="L936" s="29"/>
      <c r="M936" s="29"/>
    </row>
    <row r="937" spans="2:13" ht="17.399999999999999" x14ac:dyDescent="0.45">
      <c r="B937" s="17"/>
      <c r="C937" s="18">
        <v>0</v>
      </c>
      <c r="D937" s="26"/>
      <c r="E937" s="26"/>
      <c r="F937" s="18"/>
      <c r="H937" s="15"/>
      <c r="I937" s="14"/>
      <c r="J937" s="29"/>
      <c r="K937" s="29"/>
      <c r="L937" s="29"/>
      <c r="M937" s="29"/>
    </row>
    <row r="938" spans="2:13" ht="17.399999999999999" x14ac:dyDescent="0.45">
      <c r="B938" s="17"/>
      <c r="C938" s="18">
        <v>0</v>
      </c>
      <c r="D938" s="26"/>
      <c r="E938" s="26"/>
      <c r="F938" s="18"/>
      <c r="H938" s="15"/>
      <c r="I938" s="14"/>
      <c r="J938" s="29"/>
      <c r="K938" s="29"/>
      <c r="L938" s="29"/>
      <c r="M938" s="29"/>
    </row>
    <row r="939" spans="2:13" ht="17.399999999999999" x14ac:dyDescent="0.45">
      <c r="B939" s="17"/>
      <c r="C939" s="18">
        <v>0</v>
      </c>
      <c r="D939" s="26"/>
      <c r="E939" s="26"/>
      <c r="F939" s="18"/>
      <c r="H939" s="15"/>
      <c r="I939" s="14"/>
      <c r="J939" s="29"/>
      <c r="K939" s="29"/>
      <c r="L939" s="29"/>
      <c r="M939" s="29"/>
    </row>
    <row r="940" spans="2:13" ht="17.399999999999999" x14ac:dyDescent="0.45">
      <c r="B940" s="17"/>
      <c r="C940" s="18">
        <v>0</v>
      </c>
      <c r="D940" s="26"/>
      <c r="E940" s="26"/>
      <c r="F940" s="18"/>
      <c r="H940" s="15"/>
      <c r="I940" s="14"/>
      <c r="J940" s="29"/>
      <c r="K940" s="29"/>
      <c r="L940" s="29"/>
      <c r="M940" s="29"/>
    </row>
    <row r="941" spans="2:13" ht="17.399999999999999" x14ac:dyDescent="0.45">
      <c r="B941" s="17"/>
      <c r="C941" s="18">
        <v>0</v>
      </c>
      <c r="D941" s="18"/>
      <c r="E941" s="18"/>
      <c r="F941" s="18"/>
      <c r="H941" s="15"/>
      <c r="I941" s="14"/>
      <c r="J941" s="29"/>
      <c r="K941" s="29"/>
      <c r="L941" s="29"/>
      <c r="M941" s="29"/>
    </row>
    <row r="942" spans="2:13" ht="18" thickBot="1" x14ac:dyDescent="0.5">
      <c r="B942" s="17"/>
      <c r="C942" s="18">
        <v>0</v>
      </c>
      <c r="D942" s="18"/>
      <c r="E942" s="18"/>
      <c r="F942" s="18"/>
      <c r="H942" s="16"/>
      <c r="I942" s="14"/>
      <c r="J942" s="30"/>
      <c r="K942" s="30"/>
      <c r="L942" s="30"/>
      <c r="M942" s="30"/>
    </row>
    <row r="943" spans="2:13" ht="21.6" thickBot="1" x14ac:dyDescent="0.55000000000000004">
      <c r="B943" s="17"/>
      <c r="C943" s="18">
        <v>0</v>
      </c>
      <c r="D943" s="19"/>
      <c r="E943" s="19"/>
      <c r="F943" s="19"/>
      <c r="H943" s="12">
        <f>SUM(H931:H942)</f>
        <v>4.5</v>
      </c>
      <c r="I943" s="43" t="str">
        <f>IF(H943=6,"YA NO PUEDE SOLICITAR DIAS ADMINISTRATIVOS","PUEDE SOLICITAR DIAS ADMINISTRATIVOS")</f>
        <v>PUEDE SOLICITAR DIAS ADMINISTRATIVOS</v>
      </c>
      <c r="J943" s="44"/>
      <c r="K943" s="44"/>
      <c r="L943" s="44"/>
      <c r="M943" s="45"/>
    </row>
    <row r="944" spans="2:13" ht="21.6" thickBot="1" x14ac:dyDescent="0.55000000000000004">
      <c r="B944" s="17"/>
      <c r="C944" s="18">
        <v>0</v>
      </c>
      <c r="D944" s="19"/>
      <c r="E944" s="19"/>
      <c r="F944" s="19"/>
      <c r="H944" s="23">
        <f>6-H943</f>
        <v>1.5</v>
      </c>
      <c r="I944" s="43" t="str">
        <f>IF(H944=0,"YA NO CUENTA CON ADMINISTRATIVOS","OK")</f>
        <v>OK</v>
      </c>
      <c r="J944" s="44"/>
      <c r="K944" s="44"/>
      <c r="L944" s="44"/>
      <c r="M944" s="45"/>
    </row>
    <row r="945" spans="2:13" ht="17.399999999999999" x14ac:dyDescent="0.45">
      <c r="B945" s="17"/>
      <c r="C945" s="18">
        <v>0</v>
      </c>
      <c r="D945" s="19"/>
      <c r="E945" s="19"/>
      <c r="F945" s="19"/>
      <c r="H945" s="1"/>
    </row>
    <row r="946" spans="2:13" ht="17.399999999999999" x14ac:dyDescent="0.45">
      <c r="B946" s="17"/>
      <c r="C946" s="18">
        <v>0</v>
      </c>
      <c r="D946" s="19"/>
      <c r="E946" s="19"/>
      <c r="F946" s="19"/>
    </row>
    <row r="947" spans="2:13" ht="17.399999999999999" x14ac:dyDescent="0.45">
      <c r="B947" s="17"/>
      <c r="C947" s="18">
        <v>0</v>
      </c>
      <c r="D947" s="19"/>
      <c r="E947" s="19"/>
      <c r="F947" s="19"/>
      <c r="H947" s="24" t="s">
        <v>139</v>
      </c>
      <c r="I947" s="24"/>
      <c r="J947" s="24"/>
      <c r="K947" s="25"/>
      <c r="L947" s="25"/>
    </row>
    <row r="948" spans="2:13" ht="17.399999999999999" x14ac:dyDescent="0.45">
      <c r="B948" s="17"/>
      <c r="C948" s="18">
        <v>0</v>
      </c>
      <c r="D948" s="19"/>
      <c r="E948" s="19"/>
      <c r="F948" s="19"/>
      <c r="H948" s="24"/>
      <c r="K948" s="25"/>
      <c r="L948" s="32"/>
      <c r="M948" s="33" t="s">
        <v>50</v>
      </c>
    </row>
    <row r="949" spans="2:13" ht="17.399999999999999" x14ac:dyDescent="0.45">
      <c r="B949" s="17"/>
      <c r="C949" s="18">
        <v>0</v>
      </c>
      <c r="D949" s="19"/>
      <c r="E949" s="19"/>
      <c r="F949" s="19"/>
      <c r="H949" s="24" t="s">
        <v>140</v>
      </c>
      <c r="K949" s="25">
        <v>45748</v>
      </c>
      <c r="L949" s="25">
        <v>46022</v>
      </c>
    </row>
    <row r="950" spans="2:13" ht="17.399999999999999" x14ac:dyDescent="0.45">
      <c r="B950" s="17"/>
      <c r="C950" s="18">
        <v>0</v>
      </c>
      <c r="D950" s="19"/>
      <c r="E950" s="19"/>
      <c r="F950" s="19"/>
    </row>
    <row r="951" spans="2:13" ht="17.399999999999999" x14ac:dyDescent="0.45">
      <c r="B951" s="17"/>
      <c r="C951" s="18">
        <v>0</v>
      </c>
      <c r="D951" s="19"/>
      <c r="E951" s="19"/>
      <c r="F951" s="19"/>
    </row>
    <row r="952" spans="2:13" ht="17.399999999999999" x14ac:dyDescent="0.45">
      <c r="B952" s="17"/>
      <c r="C952" s="18">
        <v>0</v>
      </c>
      <c r="D952" s="19"/>
      <c r="E952" s="19"/>
      <c r="F952" s="19"/>
    </row>
    <row r="953" spans="2:13" ht="17.399999999999999" x14ac:dyDescent="0.45">
      <c r="B953" s="17"/>
      <c r="C953" s="18">
        <v>0</v>
      </c>
      <c r="D953" s="19"/>
      <c r="E953" s="19"/>
      <c r="F953" s="19"/>
    </row>
    <row r="954" spans="2:13" ht="17.399999999999999" x14ac:dyDescent="0.45">
      <c r="B954" s="17"/>
      <c r="C954" s="18">
        <v>0</v>
      </c>
      <c r="D954" s="19"/>
      <c r="E954" s="19"/>
      <c r="F954" s="19"/>
    </row>
    <row r="955" spans="2:13" ht="17.399999999999999" x14ac:dyDescent="0.45">
      <c r="B955" s="17"/>
      <c r="C955" s="18">
        <v>0</v>
      </c>
      <c r="D955" s="19"/>
      <c r="E955" s="19"/>
      <c r="F955" s="19"/>
    </row>
    <row r="956" spans="2:13" ht="18" thickBot="1" x14ac:dyDescent="0.5">
      <c r="B956" s="17"/>
      <c r="C956" s="20">
        <v>0</v>
      </c>
      <c r="D956" s="21"/>
      <c r="E956" s="21"/>
      <c r="F956" s="21"/>
    </row>
    <row r="957" spans="2:13" ht="21.6" thickBot="1" x14ac:dyDescent="0.55000000000000004">
      <c r="B957" s="7">
        <f>+D931-E931</f>
        <v>0</v>
      </c>
      <c r="C957" s="46" t="str">
        <f>IF(D931&lt;=E931,"YA NO TIENE FERIADOS","PUEDE SOLICITAR DIAS FERIADOS")</f>
        <v>YA NO TIENE FERIADOS</v>
      </c>
      <c r="D957" s="47"/>
      <c r="E957" s="47"/>
      <c r="F957" s="48"/>
    </row>
    <row r="958" spans="2:13" ht="19.2" thickBot="1" x14ac:dyDescent="0.5">
      <c r="C958" s="49" t="str">
        <f>IF(E931&gt;D931,"EXISTE UN ERROR","OK")</f>
        <v>OK</v>
      </c>
      <c r="D958" s="50"/>
      <c r="E958" s="50"/>
      <c r="F958" s="51"/>
    </row>
    <row r="961" spans="2:13" ht="19.2" thickBot="1" x14ac:dyDescent="0.5">
      <c r="B961" s="22" t="s">
        <v>175</v>
      </c>
      <c r="H961" s="22" t="str">
        <f>+B961</f>
        <v>VALDES FUENTES MARIA PAULINA</v>
      </c>
    </row>
    <row r="962" spans="2:13" ht="18.600000000000001" thickBot="1" x14ac:dyDescent="0.4">
      <c r="B962" s="5" t="s">
        <v>0</v>
      </c>
      <c r="C962" s="5" t="s">
        <v>1</v>
      </c>
      <c r="D962" s="5" t="s">
        <v>11</v>
      </c>
      <c r="E962" s="6" t="s">
        <v>2</v>
      </c>
      <c r="F962" s="6" t="s">
        <v>7</v>
      </c>
      <c r="H962" s="2" t="s">
        <v>3</v>
      </c>
      <c r="I962" s="3" t="s">
        <v>4</v>
      </c>
      <c r="J962" s="3" t="s">
        <v>5</v>
      </c>
      <c r="K962" s="3" t="s">
        <v>6</v>
      </c>
      <c r="L962" s="3" t="s">
        <v>7</v>
      </c>
      <c r="M962" s="4" t="s">
        <v>8</v>
      </c>
    </row>
    <row r="963" spans="2:13" ht="17.399999999999999" x14ac:dyDescent="0.45">
      <c r="B963" s="8">
        <v>0</v>
      </c>
      <c r="C963" s="9">
        <v>0</v>
      </c>
      <c r="D963" s="10">
        <f>+B963+C963</f>
        <v>0</v>
      </c>
      <c r="E963" s="10">
        <f>SUM(B964:B988)</f>
        <v>0</v>
      </c>
      <c r="F963" s="11"/>
      <c r="H963" s="15">
        <v>1</v>
      </c>
      <c r="I963" s="14"/>
      <c r="J963" s="31">
        <v>45870</v>
      </c>
      <c r="K963" s="31">
        <v>45870</v>
      </c>
      <c r="L963" s="35" t="s">
        <v>201</v>
      </c>
      <c r="M963" s="28"/>
    </row>
    <row r="964" spans="2:13" ht="17.399999999999999" x14ac:dyDescent="0.45">
      <c r="B964" s="17"/>
      <c r="C964" s="18">
        <v>0</v>
      </c>
      <c r="D964" s="26"/>
      <c r="E964" s="26"/>
      <c r="F964" s="18"/>
      <c r="H964" s="15">
        <v>1</v>
      </c>
      <c r="I964" s="14"/>
      <c r="J964" s="31">
        <v>45898</v>
      </c>
      <c r="K964" s="31">
        <v>45898</v>
      </c>
      <c r="L964" s="35" t="s">
        <v>174</v>
      </c>
      <c r="M964" s="29"/>
    </row>
    <row r="965" spans="2:13" ht="17.399999999999999" x14ac:dyDescent="0.45">
      <c r="B965" s="17"/>
      <c r="C965" s="18">
        <v>0</v>
      </c>
      <c r="D965" s="26"/>
      <c r="E965" s="26"/>
      <c r="F965" s="18"/>
      <c r="H965" s="15">
        <v>1</v>
      </c>
      <c r="I965" s="14"/>
      <c r="J965" s="31">
        <v>45905</v>
      </c>
      <c r="K965" s="31">
        <v>45905</v>
      </c>
      <c r="L965" s="35" t="s">
        <v>176</v>
      </c>
      <c r="M965" s="29"/>
    </row>
    <row r="966" spans="2:13" ht="17.399999999999999" x14ac:dyDescent="0.45">
      <c r="B966" s="17"/>
      <c r="C966" s="18">
        <v>0</v>
      </c>
      <c r="D966" s="26"/>
      <c r="E966" s="26"/>
      <c r="F966" s="18"/>
      <c r="H966" s="15"/>
      <c r="I966" s="14"/>
      <c r="J966" s="31"/>
      <c r="K966" s="31"/>
      <c r="L966" s="29"/>
      <c r="M966" s="29"/>
    </row>
    <row r="967" spans="2:13" ht="17.399999999999999" x14ac:dyDescent="0.45">
      <c r="B967" s="17"/>
      <c r="C967" s="18">
        <v>0</v>
      </c>
      <c r="D967" s="26"/>
      <c r="E967" s="26"/>
      <c r="F967" s="18"/>
      <c r="H967" s="15"/>
      <c r="I967" s="14"/>
      <c r="J967" s="31"/>
      <c r="K967" s="31"/>
      <c r="L967" s="29"/>
      <c r="M967" s="29"/>
    </row>
    <row r="968" spans="2:13" ht="17.399999999999999" x14ac:dyDescent="0.45">
      <c r="B968" s="17"/>
      <c r="C968" s="18">
        <v>0</v>
      </c>
      <c r="D968" s="26"/>
      <c r="E968" s="26"/>
      <c r="F968" s="18"/>
      <c r="H968" s="15"/>
      <c r="I968" s="14"/>
      <c r="J968" s="29"/>
      <c r="K968" s="29"/>
      <c r="L968" s="29"/>
      <c r="M968" s="29"/>
    </row>
    <row r="969" spans="2:13" ht="17.399999999999999" x14ac:dyDescent="0.45">
      <c r="B969" s="17"/>
      <c r="C969" s="18">
        <v>0</v>
      </c>
      <c r="D969" s="26"/>
      <c r="E969" s="26"/>
      <c r="F969" s="18"/>
      <c r="H969" s="15"/>
      <c r="I969" s="14"/>
      <c r="J969" s="29"/>
      <c r="K969" s="29"/>
      <c r="L969" s="29"/>
      <c r="M969" s="29"/>
    </row>
    <row r="970" spans="2:13" ht="17.399999999999999" x14ac:dyDescent="0.45">
      <c r="B970" s="17"/>
      <c r="C970" s="18">
        <v>0</v>
      </c>
      <c r="D970" s="26"/>
      <c r="E970" s="26"/>
      <c r="F970" s="18"/>
      <c r="H970" s="15"/>
      <c r="I970" s="14"/>
      <c r="J970" s="29"/>
      <c r="K970" s="29"/>
      <c r="L970" s="29"/>
      <c r="M970" s="29"/>
    </row>
    <row r="971" spans="2:13" ht="17.399999999999999" x14ac:dyDescent="0.45">
      <c r="B971" s="17"/>
      <c r="C971" s="18">
        <v>0</v>
      </c>
      <c r="D971" s="26"/>
      <c r="E971" s="26"/>
      <c r="F971" s="18"/>
      <c r="H971" s="15"/>
      <c r="I971" s="14"/>
      <c r="J971" s="29"/>
      <c r="K971" s="29"/>
      <c r="L971" s="29"/>
      <c r="M971" s="29"/>
    </row>
    <row r="972" spans="2:13" ht="17.399999999999999" x14ac:dyDescent="0.45">
      <c r="B972" s="17"/>
      <c r="C972" s="18">
        <v>0</v>
      </c>
      <c r="D972" s="26"/>
      <c r="E972" s="26"/>
      <c r="F972" s="18"/>
      <c r="H972" s="15"/>
      <c r="I972" s="14"/>
      <c r="J972" s="29"/>
      <c r="K972" s="29"/>
      <c r="L972" s="29"/>
      <c r="M972" s="29"/>
    </row>
    <row r="973" spans="2:13" ht="17.399999999999999" x14ac:dyDescent="0.45">
      <c r="B973" s="17"/>
      <c r="C973" s="18">
        <v>0</v>
      </c>
      <c r="D973" s="18"/>
      <c r="E973" s="18"/>
      <c r="F973" s="18"/>
      <c r="H973" s="15"/>
      <c r="I973" s="14"/>
      <c r="J973" s="29"/>
      <c r="K973" s="29"/>
      <c r="L973" s="29"/>
      <c r="M973" s="29"/>
    </row>
    <row r="974" spans="2:13" ht="18" thickBot="1" x14ac:dyDescent="0.5">
      <c r="B974" s="17"/>
      <c r="C974" s="18">
        <v>0</v>
      </c>
      <c r="D974" s="18"/>
      <c r="E974" s="18"/>
      <c r="F974" s="18"/>
      <c r="H974" s="16"/>
      <c r="I974" s="14"/>
      <c r="J974" s="30"/>
      <c r="K974" s="30"/>
      <c r="L974" s="30"/>
      <c r="M974" s="30"/>
    </row>
    <row r="975" spans="2:13" ht="21.6" thickBot="1" x14ac:dyDescent="0.55000000000000004">
      <c r="B975" s="17"/>
      <c r="C975" s="18">
        <v>0</v>
      </c>
      <c r="D975" s="19"/>
      <c r="E975" s="19"/>
      <c r="F975" s="19"/>
      <c r="H975" s="12">
        <f>SUM(H963:H974)</f>
        <v>3</v>
      </c>
      <c r="I975" s="43" t="str">
        <f>IF(H975=3,"YA NO PUEDE SOLICITAR DIAS ADMINISTRATIVOS","PUEDE SOLICITAR DIAS ADMINISTRATIVOS")</f>
        <v>YA NO PUEDE SOLICITAR DIAS ADMINISTRATIVOS</v>
      </c>
      <c r="J975" s="44"/>
      <c r="K975" s="44"/>
      <c r="L975" s="44"/>
      <c r="M975" s="45"/>
    </row>
    <row r="976" spans="2:13" ht="21.6" thickBot="1" x14ac:dyDescent="0.55000000000000004">
      <c r="B976" s="17"/>
      <c r="C976" s="18">
        <v>0</v>
      </c>
      <c r="D976" s="19"/>
      <c r="E976" s="19"/>
      <c r="F976" s="19"/>
      <c r="H976" s="23">
        <f>3-H975</f>
        <v>0</v>
      </c>
      <c r="I976" s="43" t="str">
        <f>IF(H976=0,"YA NO CUENTA CON ADMINISTRATIVOS","OK")</f>
        <v>YA NO CUENTA CON ADMINISTRATIVOS</v>
      </c>
      <c r="J976" s="44"/>
      <c r="K976" s="44"/>
      <c r="L976" s="44"/>
      <c r="M976" s="45"/>
    </row>
    <row r="977" spans="2:13" ht="17.399999999999999" x14ac:dyDescent="0.45">
      <c r="B977" s="17"/>
      <c r="C977" s="18">
        <v>0</v>
      </c>
      <c r="D977" s="19"/>
      <c r="E977" s="19"/>
      <c r="F977" s="19"/>
      <c r="H977" s="1"/>
    </row>
    <row r="978" spans="2:13" ht="17.399999999999999" x14ac:dyDescent="0.45">
      <c r="B978" s="17"/>
      <c r="C978" s="18">
        <v>0</v>
      </c>
      <c r="D978" s="19"/>
      <c r="E978" s="19"/>
      <c r="F978" s="19"/>
    </row>
    <row r="979" spans="2:13" ht="17.399999999999999" x14ac:dyDescent="0.45">
      <c r="B979" s="17"/>
      <c r="C979" s="18">
        <v>0</v>
      </c>
      <c r="D979" s="19"/>
      <c r="E979" s="19"/>
      <c r="F979" s="19"/>
      <c r="H979" s="24"/>
      <c r="I979" s="24"/>
      <c r="J979" s="24"/>
      <c r="K979" s="25"/>
      <c r="L979" s="25"/>
    </row>
    <row r="980" spans="2:13" ht="17.399999999999999" x14ac:dyDescent="0.45">
      <c r="B980" s="17"/>
      <c r="C980" s="18">
        <v>0</v>
      </c>
      <c r="D980" s="19"/>
      <c r="E980" s="19"/>
      <c r="F980" s="19"/>
      <c r="H980" s="24"/>
      <c r="K980" s="25"/>
      <c r="L980" s="32"/>
      <c r="M980" s="33" t="s">
        <v>27</v>
      </c>
    </row>
    <row r="981" spans="2:13" ht="17.399999999999999" x14ac:dyDescent="0.45">
      <c r="B981" s="17"/>
      <c r="C981" s="18">
        <v>0</v>
      </c>
      <c r="D981" s="19"/>
      <c r="E981" s="19"/>
      <c r="F981" s="19"/>
      <c r="H981" s="24" t="s">
        <v>140</v>
      </c>
      <c r="K981" s="25"/>
      <c r="L981" s="25"/>
    </row>
    <row r="982" spans="2:13" ht="17.399999999999999" x14ac:dyDescent="0.45">
      <c r="B982" s="17"/>
      <c r="C982" s="18">
        <v>0</v>
      </c>
      <c r="D982" s="19"/>
      <c r="E982" s="19"/>
      <c r="F982" s="19"/>
    </row>
    <row r="983" spans="2:13" ht="17.399999999999999" x14ac:dyDescent="0.45">
      <c r="B983" s="17"/>
      <c r="C983" s="18">
        <v>0</v>
      </c>
      <c r="D983" s="19"/>
      <c r="E983" s="19"/>
      <c r="F983" s="19"/>
    </row>
    <row r="984" spans="2:13" ht="17.399999999999999" x14ac:dyDescent="0.45">
      <c r="B984" s="17"/>
      <c r="C984" s="18">
        <v>0</v>
      </c>
      <c r="D984" s="19"/>
      <c r="E984" s="19"/>
      <c r="F984" s="19"/>
    </row>
    <row r="985" spans="2:13" ht="17.399999999999999" x14ac:dyDescent="0.45">
      <c r="B985" s="17"/>
      <c r="C985" s="18">
        <v>0</v>
      </c>
      <c r="D985" s="19"/>
      <c r="E985" s="19"/>
      <c r="F985" s="19"/>
    </row>
    <row r="986" spans="2:13" ht="17.399999999999999" x14ac:dyDescent="0.45">
      <c r="B986" s="17"/>
      <c r="C986" s="18">
        <v>0</v>
      </c>
      <c r="D986" s="19"/>
      <c r="E986" s="19"/>
      <c r="F986" s="19"/>
    </row>
    <row r="987" spans="2:13" ht="17.399999999999999" x14ac:dyDescent="0.45">
      <c r="B987" s="17"/>
      <c r="C987" s="18">
        <v>0</v>
      </c>
      <c r="D987" s="19"/>
      <c r="E987" s="19"/>
      <c r="F987" s="19"/>
    </row>
    <row r="988" spans="2:13" ht="18" thickBot="1" x14ac:dyDescent="0.5">
      <c r="B988" s="17"/>
      <c r="C988" s="20">
        <v>0</v>
      </c>
      <c r="D988" s="21"/>
      <c r="E988" s="21"/>
      <c r="F988" s="21"/>
    </row>
    <row r="989" spans="2:13" ht="21.6" thickBot="1" x14ac:dyDescent="0.55000000000000004">
      <c r="B989" s="7">
        <f>+D963-E963</f>
        <v>0</v>
      </c>
      <c r="C989" s="46" t="str">
        <f>IF(D963&lt;=E963,"YA NO TIENE FERIADOS","PUEDE SOLICITAR DIAS FERIADOS")</f>
        <v>YA NO TIENE FERIADOS</v>
      </c>
      <c r="D989" s="47"/>
      <c r="E989" s="47"/>
      <c r="F989" s="48"/>
    </row>
    <row r="990" spans="2:13" ht="19.2" thickBot="1" x14ac:dyDescent="0.5">
      <c r="C990" s="49" t="str">
        <f>IF(E963&gt;D963,"EXISTE UN ERROR","OK")</f>
        <v>OK</v>
      </c>
      <c r="D990" s="50"/>
      <c r="E990" s="50"/>
      <c r="F990" s="51"/>
    </row>
    <row r="993" spans="2:13" ht="19.2" thickBot="1" x14ac:dyDescent="0.5">
      <c r="B993" s="22" t="s">
        <v>148</v>
      </c>
      <c r="H993" s="22" t="str">
        <f>+B993</f>
        <v>ROMERO ROBLES SCARLETH</v>
      </c>
    </row>
    <row r="994" spans="2:13" ht="18.600000000000001" thickBot="1" x14ac:dyDescent="0.4">
      <c r="B994" s="5" t="s">
        <v>0</v>
      </c>
      <c r="C994" s="5" t="s">
        <v>1</v>
      </c>
      <c r="D994" s="5" t="s">
        <v>11</v>
      </c>
      <c r="E994" s="6" t="s">
        <v>2</v>
      </c>
      <c r="F994" s="6" t="s">
        <v>7</v>
      </c>
      <c r="H994" s="2" t="s">
        <v>3</v>
      </c>
      <c r="I994" s="3" t="s">
        <v>4</v>
      </c>
      <c r="J994" s="3" t="s">
        <v>5</v>
      </c>
      <c r="K994" s="3" t="s">
        <v>6</v>
      </c>
      <c r="L994" s="3" t="s">
        <v>7</v>
      </c>
      <c r="M994" s="4" t="s">
        <v>8</v>
      </c>
    </row>
    <row r="995" spans="2:13" ht="17.399999999999999" x14ac:dyDescent="0.45">
      <c r="B995" s="8">
        <v>0</v>
      </c>
      <c r="C995" s="9">
        <v>0</v>
      </c>
      <c r="D995" s="10">
        <f>+B995+C995</f>
        <v>0</v>
      </c>
      <c r="E995" s="10">
        <f>SUM(B996:B1020)</f>
        <v>0</v>
      </c>
      <c r="F995" s="11"/>
      <c r="H995" s="13">
        <v>1</v>
      </c>
      <c r="I995" s="14"/>
      <c r="J995" s="27">
        <v>45890</v>
      </c>
      <c r="K995" s="27">
        <v>45890</v>
      </c>
      <c r="L995" s="35" t="s">
        <v>174</v>
      </c>
      <c r="M995" s="28"/>
    </row>
    <row r="996" spans="2:13" ht="17.399999999999999" x14ac:dyDescent="0.45">
      <c r="B996" s="17"/>
      <c r="C996" s="18">
        <v>0</v>
      </c>
      <c r="D996" s="26"/>
      <c r="E996" s="26"/>
      <c r="F996" s="18"/>
      <c r="H996" s="15">
        <v>0.5</v>
      </c>
      <c r="I996" s="14" t="s">
        <v>9</v>
      </c>
      <c r="J996" s="31">
        <v>45909</v>
      </c>
      <c r="K996" s="31">
        <v>45909</v>
      </c>
      <c r="L996" s="29"/>
      <c r="M996" s="29"/>
    </row>
    <row r="997" spans="2:13" ht="17.399999999999999" x14ac:dyDescent="0.45">
      <c r="B997" s="17"/>
      <c r="C997" s="18">
        <v>0</v>
      </c>
      <c r="D997" s="26"/>
      <c r="E997" s="26"/>
      <c r="F997" s="18"/>
      <c r="H997" s="15"/>
      <c r="I997" s="14"/>
      <c r="J997" s="31"/>
      <c r="K997" s="31"/>
      <c r="L997" s="29"/>
      <c r="M997" s="29"/>
    </row>
    <row r="998" spans="2:13" ht="17.399999999999999" x14ac:dyDescent="0.45">
      <c r="B998" s="17"/>
      <c r="C998" s="18">
        <v>0</v>
      </c>
      <c r="D998" s="26"/>
      <c r="E998" s="26"/>
      <c r="F998" s="18"/>
      <c r="H998" s="15"/>
      <c r="I998" s="14"/>
      <c r="J998" s="31"/>
      <c r="K998" s="31"/>
      <c r="L998" s="29"/>
      <c r="M998" s="29"/>
    </row>
    <row r="999" spans="2:13" ht="17.399999999999999" x14ac:dyDescent="0.45">
      <c r="B999" s="17"/>
      <c r="C999" s="18">
        <v>0</v>
      </c>
      <c r="D999" s="26"/>
      <c r="E999" s="26"/>
      <c r="F999" s="18"/>
      <c r="H999" s="15"/>
      <c r="I999" s="14"/>
      <c r="J999" s="31"/>
      <c r="K999" s="31"/>
      <c r="L999" s="29"/>
      <c r="M999" s="29"/>
    </row>
    <row r="1000" spans="2:13" ht="17.399999999999999" x14ac:dyDescent="0.45">
      <c r="B1000" s="17"/>
      <c r="C1000" s="18">
        <v>0</v>
      </c>
      <c r="D1000" s="26"/>
      <c r="E1000" s="26"/>
      <c r="F1000" s="18"/>
      <c r="H1000" s="15"/>
      <c r="I1000" s="14"/>
      <c r="J1000" s="29"/>
      <c r="K1000" s="29"/>
      <c r="L1000" s="29"/>
      <c r="M1000" s="29"/>
    </row>
    <row r="1001" spans="2:13" ht="17.399999999999999" x14ac:dyDescent="0.45">
      <c r="B1001" s="17"/>
      <c r="C1001" s="18">
        <v>0</v>
      </c>
      <c r="D1001" s="26"/>
      <c r="E1001" s="26"/>
      <c r="F1001" s="18"/>
      <c r="H1001" s="15"/>
      <c r="I1001" s="14"/>
      <c r="J1001" s="29"/>
      <c r="K1001" s="29"/>
      <c r="L1001" s="29"/>
      <c r="M1001" s="29"/>
    </row>
    <row r="1002" spans="2:13" ht="17.399999999999999" x14ac:dyDescent="0.45">
      <c r="B1002" s="17"/>
      <c r="C1002" s="18">
        <v>0</v>
      </c>
      <c r="D1002" s="26"/>
      <c r="E1002" s="26"/>
      <c r="F1002" s="18"/>
      <c r="H1002" s="15"/>
      <c r="I1002" s="14"/>
      <c r="J1002" s="29"/>
      <c r="K1002" s="29"/>
      <c r="L1002" s="29"/>
      <c r="M1002" s="29"/>
    </row>
    <row r="1003" spans="2:13" ht="17.399999999999999" x14ac:dyDescent="0.45">
      <c r="B1003" s="17"/>
      <c r="C1003" s="18">
        <v>0</v>
      </c>
      <c r="D1003" s="26"/>
      <c r="E1003" s="26"/>
      <c r="F1003" s="18"/>
      <c r="H1003" s="15"/>
      <c r="I1003" s="14"/>
      <c r="J1003" s="29"/>
      <c r="K1003" s="29"/>
      <c r="L1003" s="29"/>
      <c r="M1003" s="29"/>
    </row>
    <row r="1004" spans="2:13" ht="17.399999999999999" x14ac:dyDescent="0.45">
      <c r="B1004" s="17"/>
      <c r="C1004" s="18">
        <v>0</v>
      </c>
      <c r="D1004" s="26"/>
      <c r="E1004" s="26"/>
      <c r="F1004" s="18"/>
      <c r="H1004" s="15"/>
      <c r="I1004" s="14"/>
      <c r="J1004" s="29"/>
      <c r="K1004" s="29"/>
      <c r="L1004" s="29"/>
      <c r="M1004" s="29"/>
    </row>
    <row r="1005" spans="2:13" ht="17.399999999999999" x14ac:dyDescent="0.45">
      <c r="B1005" s="17"/>
      <c r="C1005" s="18">
        <v>0</v>
      </c>
      <c r="D1005" s="18"/>
      <c r="E1005" s="18"/>
      <c r="F1005" s="18"/>
      <c r="H1005" s="15"/>
      <c r="I1005" s="14"/>
      <c r="J1005" s="29"/>
      <c r="K1005" s="29"/>
      <c r="L1005" s="29"/>
      <c r="M1005" s="29"/>
    </row>
    <row r="1006" spans="2:13" ht="18" thickBot="1" x14ac:dyDescent="0.5">
      <c r="B1006" s="17"/>
      <c r="C1006" s="18">
        <v>0</v>
      </c>
      <c r="D1006" s="18"/>
      <c r="E1006" s="18"/>
      <c r="F1006" s="18"/>
      <c r="H1006" s="16"/>
      <c r="I1006" s="14"/>
      <c r="J1006" s="30"/>
      <c r="K1006" s="30"/>
      <c r="L1006" s="30"/>
      <c r="M1006" s="30"/>
    </row>
    <row r="1007" spans="2:13" ht="21.6" thickBot="1" x14ac:dyDescent="0.55000000000000004">
      <c r="B1007" s="17"/>
      <c r="C1007" s="18">
        <v>0</v>
      </c>
      <c r="D1007" s="19"/>
      <c r="E1007" s="19"/>
      <c r="F1007" s="19"/>
      <c r="H1007" s="12">
        <f>SUM(H995:H1006)</f>
        <v>1.5</v>
      </c>
      <c r="I1007" s="43" t="str">
        <f>IF(H1007=3,"YA NO PUEDE SOLICITAR DIAS ADMINISTRATIVOS","PUEDE SOLICITAR DIAS ADMINISTRATIVOS")</f>
        <v>PUEDE SOLICITAR DIAS ADMINISTRATIVOS</v>
      </c>
      <c r="J1007" s="44"/>
      <c r="K1007" s="44"/>
      <c r="L1007" s="44"/>
      <c r="M1007" s="45"/>
    </row>
    <row r="1008" spans="2:13" ht="21.6" thickBot="1" x14ac:dyDescent="0.55000000000000004">
      <c r="B1008" s="17"/>
      <c r="C1008" s="18">
        <v>0</v>
      </c>
      <c r="D1008" s="19"/>
      <c r="E1008" s="19"/>
      <c r="F1008" s="19"/>
      <c r="H1008" s="23">
        <f>2-H1007</f>
        <v>0.5</v>
      </c>
      <c r="I1008" s="43" t="str">
        <f>IF(H1008=0,"YA NO CUENTA CON ADMINISTRATIVOS","OK")</f>
        <v>OK</v>
      </c>
      <c r="J1008" s="44"/>
      <c r="K1008" s="44"/>
      <c r="L1008" s="44"/>
      <c r="M1008" s="45"/>
    </row>
    <row r="1009" spans="2:13" ht="17.399999999999999" x14ac:dyDescent="0.45">
      <c r="B1009" s="17"/>
      <c r="C1009" s="18">
        <v>0</v>
      </c>
      <c r="D1009" s="19"/>
      <c r="E1009" s="19"/>
      <c r="F1009" s="19"/>
      <c r="H1009" s="1"/>
    </row>
    <row r="1010" spans="2:13" ht="17.399999999999999" x14ac:dyDescent="0.45">
      <c r="B1010" s="17"/>
      <c r="C1010" s="18">
        <v>0</v>
      </c>
      <c r="D1010" s="19"/>
      <c r="E1010" s="19"/>
      <c r="F1010" s="19"/>
    </row>
    <row r="1011" spans="2:13" ht="17.399999999999999" x14ac:dyDescent="0.45">
      <c r="B1011" s="17"/>
      <c r="C1011" s="18">
        <v>0</v>
      </c>
      <c r="D1011" s="19"/>
      <c r="E1011" s="19"/>
      <c r="F1011" s="19"/>
      <c r="H1011" s="24" t="s">
        <v>149</v>
      </c>
      <c r="I1011" s="24"/>
      <c r="J1011" s="24"/>
      <c r="K1011" s="25"/>
      <c r="L1011" s="25"/>
    </row>
    <row r="1012" spans="2:13" ht="17.399999999999999" x14ac:dyDescent="0.45">
      <c r="B1012" s="17"/>
      <c r="C1012" s="18">
        <v>0</v>
      </c>
      <c r="D1012" s="19"/>
      <c r="E1012" s="19"/>
      <c r="F1012" s="19"/>
      <c r="H1012" s="24" t="s">
        <v>68</v>
      </c>
      <c r="K1012" s="25"/>
      <c r="L1012" s="32"/>
      <c r="M1012" s="33" t="s">
        <v>27</v>
      </c>
    </row>
    <row r="1013" spans="2:13" ht="17.399999999999999" x14ac:dyDescent="0.45">
      <c r="B1013" s="17"/>
      <c r="C1013" s="18">
        <v>0</v>
      </c>
      <c r="D1013" s="19"/>
      <c r="E1013" s="19"/>
      <c r="F1013" s="19"/>
      <c r="H1013" s="24" t="s">
        <v>140</v>
      </c>
      <c r="K1013" s="25">
        <v>45870</v>
      </c>
      <c r="L1013" s="25">
        <v>45930</v>
      </c>
    </row>
    <row r="1014" spans="2:13" ht="17.399999999999999" x14ac:dyDescent="0.45">
      <c r="B1014" s="17"/>
      <c r="C1014" s="18">
        <v>0</v>
      </c>
      <c r="D1014" s="19"/>
      <c r="E1014" s="19"/>
      <c r="F1014" s="19"/>
    </row>
    <row r="1015" spans="2:13" ht="17.399999999999999" x14ac:dyDescent="0.45">
      <c r="B1015" s="17"/>
      <c r="C1015" s="18">
        <v>0</v>
      </c>
      <c r="D1015" s="19"/>
      <c r="E1015" s="19"/>
      <c r="F1015" s="19"/>
    </row>
    <row r="1016" spans="2:13" ht="17.399999999999999" x14ac:dyDescent="0.45">
      <c r="B1016" s="17"/>
      <c r="C1016" s="18">
        <v>0</v>
      </c>
      <c r="D1016" s="19"/>
      <c r="E1016" s="19"/>
      <c r="F1016" s="19"/>
    </row>
    <row r="1017" spans="2:13" ht="17.399999999999999" x14ac:dyDescent="0.45">
      <c r="B1017" s="17"/>
      <c r="C1017" s="18">
        <v>0</v>
      </c>
      <c r="D1017" s="19"/>
      <c r="E1017" s="19"/>
      <c r="F1017" s="19"/>
    </row>
    <row r="1018" spans="2:13" ht="17.399999999999999" x14ac:dyDescent="0.45">
      <c r="B1018" s="17"/>
      <c r="C1018" s="18">
        <v>0</v>
      </c>
      <c r="D1018" s="19"/>
      <c r="E1018" s="19"/>
      <c r="F1018" s="19"/>
    </row>
    <row r="1019" spans="2:13" ht="17.399999999999999" x14ac:dyDescent="0.45">
      <c r="B1019" s="17"/>
      <c r="C1019" s="18">
        <v>0</v>
      </c>
      <c r="D1019" s="19"/>
      <c r="E1019" s="19"/>
      <c r="F1019" s="19"/>
    </row>
    <row r="1020" spans="2:13" ht="18" thickBot="1" x14ac:dyDescent="0.5">
      <c r="B1020" s="17"/>
      <c r="C1020" s="20">
        <v>0</v>
      </c>
      <c r="D1020" s="21"/>
      <c r="E1020" s="21"/>
      <c r="F1020" s="21"/>
    </row>
    <row r="1021" spans="2:13" ht="21.6" thickBot="1" x14ac:dyDescent="0.55000000000000004">
      <c r="B1021" s="7">
        <f>+D995-E995</f>
        <v>0</v>
      </c>
      <c r="C1021" s="46" t="str">
        <f>IF(D995&lt;=E995,"YA NO TIENE FERIADOS","PUEDE SOLICITAR DIAS FERIADOS")</f>
        <v>YA NO TIENE FERIADOS</v>
      </c>
      <c r="D1021" s="47"/>
      <c r="E1021" s="47"/>
      <c r="F1021" s="48"/>
    </row>
    <row r="1022" spans="2:13" ht="19.2" thickBot="1" x14ac:dyDescent="0.5">
      <c r="C1022" s="49" t="str">
        <f>IF(E995&gt;D995,"EXISTE UN ERROR","OK")</f>
        <v>OK</v>
      </c>
      <c r="D1022" s="50"/>
      <c r="E1022" s="50"/>
      <c r="F1022" s="51"/>
    </row>
    <row r="1024" spans="2:13" ht="19.2" thickBot="1" x14ac:dyDescent="0.5">
      <c r="B1024" s="22" t="s">
        <v>150</v>
      </c>
      <c r="H1024" s="22" t="str">
        <f>+B1024</f>
        <v xml:space="preserve">BARRERA ASTROZA CONSTANZA </v>
      </c>
    </row>
    <row r="1025" spans="2:13" ht="18.600000000000001" thickBot="1" x14ac:dyDescent="0.4">
      <c r="B1025" s="5" t="s">
        <v>0</v>
      </c>
      <c r="C1025" s="5" t="s">
        <v>1</v>
      </c>
      <c r="D1025" s="5" t="s">
        <v>11</v>
      </c>
      <c r="E1025" s="6" t="s">
        <v>2</v>
      </c>
      <c r="F1025" s="6" t="s">
        <v>7</v>
      </c>
      <c r="H1025" s="2" t="s">
        <v>3</v>
      </c>
      <c r="I1025" s="3" t="s">
        <v>4</v>
      </c>
      <c r="J1025" s="3" t="s">
        <v>5</v>
      </c>
      <c r="K1025" s="3" t="s">
        <v>6</v>
      </c>
      <c r="L1025" s="3" t="s">
        <v>7</v>
      </c>
      <c r="M1025" s="4" t="s">
        <v>8</v>
      </c>
    </row>
    <row r="1026" spans="2:13" ht="17.399999999999999" x14ac:dyDescent="0.45">
      <c r="B1026" s="8">
        <v>0</v>
      </c>
      <c r="C1026" s="9">
        <v>0</v>
      </c>
      <c r="D1026" s="10">
        <f>+B1026+C1026</f>
        <v>0</v>
      </c>
      <c r="E1026" s="10">
        <f>SUM(B1027:B1051)</f>
        <v>0</v>
      </c>
      <c r="F1026" s="11"/>
      <c r="H1026" s="13">
        <v>1</v>
      </c>
      <c r="I1026" s="14"/>
      <c r="J1026" s="27">
        <v>38587</v>
      </c>
      <c r="K1026" s="27">
        <v>38587</v>
      </c>
      <c r="L1026" s="35" t="s">
        <v>174</v>
      </c>
      <c r="M1026" s="28"/>
    </row>
    <row r="1027" spans="2:13" ht="17.399999999999999" x14ac:dyDescent="0.45">
      <c r="B1027" s="17"/>
      <c r="C1027" s="18">
        <v>0</v>
      </c>
      <c r="D1027" s="26"/>
      <c r="E1027" s="26"/>
      <c r="F1027" s="18"/>
      <c r="H1027" s="15">
        <v>0.5</v>
      </c>
      <c r="I1027" s="14" t="s">
        <v>10</v>
      </c>
      <c r="J1027" s="31">
        <v>45903</v>
      </c>
      <c r="K1027" s="31">
        <v>45903</v>
      </c>
      <c r="L1027" s="29"/>
      <c r="M1027" s="29"/>
    </row>
    <row r="1028" spans="2:13" ht="17.399999999999999" x14ac:dyDescent="0.45">
      <c r="B1028" s="17"/>
      <c r="C1028" s="18">
        <v>0</v>
      </c>
      <c r="D1028" s="26"/>
      <c r="E1028" s="26"/>
      <c r="F1028" s="18"/>
      <c r="H1028" s="15">
        <v>1</v>
      </c>
      <c r="I1028" s="14"/>
      <c r="J1028" s="31">
        <v>45920</v>
      </c>
      <c r="K1028" s="31">
        <v>45920</v>
      </c>
      <c r="L1028" s="29"/>
      <c r="M1028" s="29"/>
    </row>
    <row r="1029" spans="2:13" ht="17.399999999999999" x14ac:dyDescent="0.45">
      <c r="B1029" s="17"/>
      <c r="C1029" s="18">
        <v>0</v>
      </c>
      <c r="D1029" s="26"/>
      <c r="E1029" s="26"/>
      <c r="F1029" s="18"/>
      <c r="H1029" s="15">
        <v>0.5</v>
      </c>
      <c r="I1029" s="14" t="s">
        <v>9</v>
      </c>
      <c r="J1029" s="31">
        <v>45931</v>
      </c>
      <c r="K1029" s="31">
        <v>45931</v>
      </c>
      <c r="L1029" s="35" t="s">
        <v>228</v>
      </c>
      <c r="M1029" s="29"/>
    </row>
    <row r="1030" spans="2:13" ht="17.399999999999999" x14ac:dyDescent="0.45">
      <c r="B1030" s="17"/>
      <c r="C1030" s="18">
        <v>0</v>
      </c>
      <c r="D1030" s="26"/>
      <c r="E1030" s="26"/>
      <c r="F1030" s="18"/>
      <c r="H1030" s="15">
        <v>0.5</v>
      </c>
      <c r="I1030" s="14" t="s">
        <v>9</v>
      </c>
      <c r="J1030" s="31">
        <v>45932</v>
      </c>
      <c r="K1030" s="31">
        <v>45932</v>
      </c>
      <c r="L1030" s="35" t="s">
        <v>228</v>
      </c>
      <c r="M1030" s="29"/>
    </row>
    <row r="1031" spans="2:13" ht="17.399999999999999" x14ac:dyDescent="0.45">
      <c r="B1031" s="17"/>
      <c r="C1031" s="18">
        <v>0</v>
      </c>
      <c r="D1031" s="26"/>
      <c r="E1031" s="26"/>
      <c r="F1031" s="18"/>
      <c r="H1031" s="15">
        <v>0.5</v>
      </c>
      <c r="I1031" s="14" t="s">
        <v>9</v>
      </c>
      <c r="J1031" s="31">
        <v>45933</v>
      </c>
      <c r="K1031" s="31">
        <v>45933</v>
      </c>
      <c r="L1031" s="35" t="s">
        <v>228</v>
      </c>
      <c r="M1031" s="29"/>
    </row>
    <row r="1032" spans="2:13" ht="17.399999999999999" x14ac:dyDescent="0.45">
      <c r="B1032" s="17"/>
      <c r="C1032" s="18">
        <v>0</v>
      </c>
      <c r="D1032" s="26"/>
      <c r="E1032" s="26"/>
      <c r="F1032" s="18"/>
      <c r="H1032" s="15">
        <v>1</v>
      </c>
      <c r="I1032" s="14"/>
      <c r="J1032" s="31">
        <v>45934</v>
      </c>
      <c r="K1032" s="31">
        <v>45934</v>
      </c>
      <c r="L1032" s="35" t="s">
        <v>228</v>
      </c>
      <c r="M1032" s="29"/>
    </row>
    <row r="1033" spans="2:13" ht="17.399999999999999" x14ac:dyDescent="0.45">
      <c r="B1033" s="17"/>
      <c r="C1033" s="18">
        <v>0</v>
      </c>
      <c r="D1033" s="26"/>
      <c r="E1033" s="26"/>
      <c r="F1033" s="18"/>
      <c r="H1033" s="15"/>
      <c r="I1033" s="14"/>
      <c r="J1033" s="29"/>
      <c r="K1033" s="29"/>
      <c r="L1033" s="29"/>
      <c r="M1033" s="29"/>
    </row>
    <row r="1034" spans="2:13" ht="17.399999999999999" x14ac:dyDescent="0.45">
      <c r="B1034" s="17"/>
      <c r="C1034" s="18">
        <v>0</v>
      </c>
      <c r="D1034" s="26"/>
      <c r="E1034" s="26"/>
      <c r="F1034" s="18"/>
      <c r="H1034" s="15"/>
      <c r="I1034" s="14"/>
      <c r="J1034" s="29"/>
      <c r="K1034" s="29"/>
      <c r="L1034" s="29"/>
      <c r="M1034" s="29"/>
    </row>
    <row r="1035" spans="2:13" ht="17.399999999999999" x14ac:dyDescent="0.45">
      <c r="B1035" s="17"/>
      <c r="C1035" s="18">
        <v>0</v>
      </c>
      <c r="D1035" s="26"/>
      <c r="E1035" s="26"/>
      <c r="F1035" s="18"/>
      <c r="H1035" s="15"/>
      <c r="I1035" s="14"/>
      <c r="J1035" s="29"/>
      <c r="K1035" s="29"/>
      <c r="L1035" s="29"/>
      <c r="M1035" s="29"/>
    </row>
    <row r="1036" spans="2:13" ht="17.399999999999999" x14ac:dyDescent="0.45">
      <c r="B1036" s="17"/>
      <c r="C1036" s="18">
        <v>0</v>
      </c>
      <c r="D1036" s="18"/>
      <c r="E1036" s="18"/>
      <c r="F1036" s="18"/>
      <c r="H1036" s="15"/>
      <c r="I1036" s="14"/>
      <c r="J1036" s="29"/>
      <c r="K1036" s="29"/>
      <c r="L1036" s="29"/>
      <c r="M1036" s="29"/>
    </row>
    <row r="1037" spans="2:13" ht="18" thickBot="1" x14ac:dyDescent="0.5">
      <c r="B1037" s="17"/>
      <c r="C1037" s="18">
        <v>0</v>
      </c>
      <c r="D1037" s="18"/>
      <c r="E1037" s="18"/>
      <c r="F1037" s="18"/>
      <c r="H1037" s="16"/>
      <c r="I1037" s="14"/>
      <c r="J1037" s="30"/>
      <c r="K1037" s="30"/>
      <c r="L1037" s="30"/>
      <c r="M1037" s="30"/>
    </row>
    <row r="1038" spans="2:13" ht="21.6" thickBot="1" x14ac:dyDescent="0.55000000000000004">
      <c r="B1038" s="17"/>
      <c r="C1038" s="18">
        <v>0</v>
      </c>
      <c r="D1038" s="19"/>
      <c r="E1038" s="19"/>
      <c r="F1038" s="19"/>
      <c r="H1038" s="12">
        <f>SUM(H1026:H1037)</f>
        <v>5</v>
      </c>
      <c r="I1038" s="43" t="str">
        <f>IF(H1038=3,"YA NO PUEDE SOLICITAR DIAS ADMINISTRATIVOS","PUEDE SOLICITAR DIAS ADMINISTRATIVOS")</f>
        <v>PUEDE SOLICITAR DIAS ADMINISTRATIVOS</v>
      </c>
      <c r="J1038" s="44"/>
      <c r="K1038" s="44"/>
      <c r="L1038" s="44"/>
      <c r="M1038" s="45"/>
    </row>
    <row r="1039" spans="2:13" ht="21.6" thickBot="1" x14ac:dyDescent="0.55000000000000004">
      <c r="B1039" s="17"/>
      <c r="C1039" s="18">
        <v>0</v>
      </c>
      <c r="D1039" s="19"/>
      <c r="E1039" s="19"/>
      <c r="F1039" s="19"/>
      <c r="H1039" s="23">
        <f>6-H1038</f>
        <v>1</v>
      </c>
      <c r="I1039" s="43" t="str">
        <f>IF(H1039=0,"YA NO CUENTA CON ADMINISTRATIVOS","OK")</f>
        <v>OK</v>
      </c>
      <c r="J1039" s="44"/>
      <c r="K1039" s="44"/>
      <c r="L1039" s="44"/>
      <c r="M1039" s="45"/>
    </row>
    <row r="1040" spans="2:13" ht="17.399999999999999" x14ac:dyDescent="0.45">
      <c r="B1040" s="17"/>
      <c r="C1040" s="18">
        <v>0</v>
      </c>
      <c r="D1040" s="19"/>
      <c r="E1040" s="19"/>
      <c r="F1040" s="19"/>
      <c r="H1040" s="1"/>
    </row>
    <row r="1041" spans="2:13" ht="17.399999999999999" x14ac:dyDescent="0.45">
      <c r="B1041" s="17"/>
      <c r="C1041" s="18">
        <v>0</v>
      </c>
      <c r="D1041" s="19"/>
      <c r="E1041" s="19"/>
      <c r="F1041" s="19"/>
    </row>
    <row r="1042" spans="2:13" ht="17.399999999999999" x14ac:dyDescent="0.45">
      <c r="B1042" s="17"/>
      <c r="C1042" s="18">
        <v>0</v>
      </c>
      <c r="D1042" s="19"/>
      <c r="E1042" s="19"/>
      <c r="F1042" s="19"/>
      <c r="H1042" s="24" t="s">
        <v>149</v>
      </c>
      <c r="I1042" s="24"/>
      <c r="J1042" s="24"/>
      <c r="K1042" s="25"/>
      <c r="L1042" s="25"/>
    </row>
    <row r="1043" spans="2:13" ht="17.399999999999999" x14ac:dyDescent="0.45">
      <c r="B1043" s="17"/>
      <c r="C1043" s="18">
        <v>0</v>
      </c>
      <c r="D1043" s="19"/>
      <c r="E1043" s="19"/>
      <c r="F1043" s="19"/>
      <c r="H1043" s="24"/>
      <c r="K1043" s="25"/>
      <c r="L1043" s="32"/>
      <c r="M1043" s="33" t="s">
        <v>27</v>
      </c>
    </row>
    <row r="1044" spans="2:13" ht="17.399999999999999" x14ac:dyDescent="0.45">
      <c r="B1044" s="17"/>
      <c r="C1044" s="18">
        <v>0</v>
      </c>
      <c r="D1044" s="19"/>
      <c r="E1044" s="19"/>
      <c r="F1044" s="19"/>
      <c r="H1044" s="24" t="s">
        <v>140</v>
      </c>
      <c r="K1044" s="25">
        <v>45870</v>
      </c>
      <c r="L1044" s="25">
        <v>38717</v>
      </c>
    </row>
    <row r="1045" spans="2:13" ht="17.399999999999999" x14ac:dyDescent="0.45">
      <c r="B1045" s="17"/>
      <c r="C1045" s="18">
        <v>0</v>
      </c>
      <c r="D1045" s="19"/>
      <c r="E1045" s="19"/>
      <c r="F1045" s="19"/>
    </row>
    <row r="1046" spans="2:13" ht="17.399999999999999" x14ac:dyDescent="0.45">
      <c r="B1046" s="17"/>
      <c r="C1046" s="18">
        <v>0</v>
      </c>
      <c r="D1046" s="19"/>
      <c r="E1046" s="19"/>
      <c r="F1046" s="19"/>
    </row>
    <row r="1047" spans="2:13" ht="17.399999999999999" x14ac:dyDescent="0.45">
      <c r="B1047" s="17"/>
      <c r="C1047" s="18">
        <v>0</v>
      </c>
      <c r="D1047" s="19"/>
      <c r="E1047" s="19"/>
      <c r="F1047" s="19"/>
    </row>
    <row r="1048" spans="2:13" ht="17.399999999999999" x14ac:dyDescent="0.45">
      <c r="B1048" s="17"/>
      <c r="C1048" s="18">
        <v>0</v>
      </c>
      <c r="D1048" s="19"/>
      <c r="E1048" s="19"/>
      <c r="F1048" s="19"/>
    </row>
    <row r="1049" spans="2:13" ht="17.399999999999999" x14ac:dyDescent="0.45">
      <c r="B1049" s="17"/>
      <c r="C1049" s="18">
        <v>0</v>
      </c>
      <c r="D1049" s="19"/>
      <c r="E1049" s="19"/>
      <c r="F1049" s="19"/>
    </row>
    <row r="1050" spans="2:13" ht="17.399999999999999" x14ac:dyDescent="0.45">
      <c r="B1050" s="17"/>
      <c r="C1050" s="18">
        <v>0</v>
      </c>
      <c r="D1050" s="19"/>
      <c r="E1050" s="19"/>
      <c r="F1050" s="19"/>
    </row>
    <row r="1051" spans="2:13" ht="18" thickBot="1" x14ac:dyDescent="0.5">
      <c r="B1051" s="17"/>
      <c r="C1051" s="20">
        <v>0</v>
      </c>
      <c r="D1051" s="21"/>
      <c r="E1051" s="21"/>
      <c r="F1051" s="21"/>
    </row>
    <row r="1052" spans="2:13" ht="21.6" thickBot="1" x14ac:dyDescent="0.55000000000000004">
      <c r="B1052" s="7">
        <f>+D1026-E1026</f>
        <v>0</v>
      </c>
      <c r="C1052" s="46" t="str">
        <f>IF(D1026&lt;=E1026,"YA NO TIENE FERIADOS","PUEDE SOLICITAR DIAS FERIADOS")</f>
        <v>YA NO TIENE FERIADOS</v>
      </c>
      <c r="D1052" s="47"/>
      <c r="E1052" s="47"/>
      <c r="F1052" s="48"/>
    </row>
    <row r="1053" spans="2:13" ht="19.2" thickBot="1" x14ac:dyDescent="0.5">
      <c r="C1053" s="49" t="str">
        <f>IF(E1026&gt;D1026,"EXISTE UN ERROR","OK")</f>
        <v>OK</v>
      </c>
      <c r="D1053" s="50"/>
      <c r="E1053" s="50"/>
      <c r="F1053" s="51"/>
    </row>
    <row r="1055" spans="2:13" ht="19.2" thickBot="1" x14ac:dyDescent="0.5">
      <c r="B1055" s="22" t="s">
        <v>151</v>
      </c>
      <c r="H1055" s="22" t="str">
        <f>+B1055</f>
        <v>ACOSTA AYANEDEL PAULINA</v>
      </c>
    </row>
    <row r="1056" spans="2:13" ht="18.600000000000001" thickBot="1" x14ac:dyDescent="0.4">
      <c r="B1056" s="5" t="s">
        <v>0</v>
      </c>
      <c r="C1056" s="5" t="s">
        <v>1</v>
      </c>
      <c r="D1056" s="5" t="s">
        <v>11</v>
      </c>
      <c r="E1056" s="6" t="s">
        <v>2</v>
      </c>
      <c r="F1056" s="6" t="s">
        <v>7</v>
      </c>
      <c r="H1056" s="2" t="s">
        <v>3</v>
      </c>
      <c r="I1056" s="3" t="s">
        <v>4</v>
      </c>
      <c r="J1056" s="3" t="s">
        <v>5</v>
      </c>
      <c r="K1056" s="3" t="s">
        <v>6</v>
      </c>
      <c r="L1056" s="3" t="s">
        <v>7</v>
      </c>
      <c r="M1056" s="4" t="s">
        <v>8</v>
      </c>
    </row>
    <row r="1057" spans="2:13" ht="17.399999999999999" x14ac:dyDescent="0.45">
      <c r="B1057" s="8">
        <v>0</v>
      </c>
      <c r="C1057" s="9">
        <v>0</v>
      </c>
      <c r="D1057" s="10">
        <f>+B1057+C1057</f>
        <v>0</v>
      </c>
      <c r="E1057" s="10">
        <f>SUM(B1058:B1082)</f>
        <v>0</v>
      </c>
      <c r="F1057" s="11"/>
      <c r="H1057" s="13">
        <v>1</v>
      </c>
      <c r="I1057" s="14"/>
      <c r="J1057" s="27">
        <v>45885</v>
      </c>
      <c r="K1057" s="27">
        <v>45885</v>
      </c>
      <c r="L1057" s="35" t="s">
        <v>174</v>
      </c>
      <c r="M1057" s="28"/>
    </row>
    <row r="1058" spans="2:13" ht="17.399999999999999" x14ac:dyDescent="0.45">
      <c r="B1058" s="17"/>
      <c r="C1058" s="18">
        <v>0</v>
      </c>
      <c r="D1058" s="26"/>
      <c r="E1058" s="26"/>
      <c r="F1058" s="18"/>
      <c r="H1058" s="15">
        <v>1</v>
      </c>
      <c r="I1058" s="14"/>
      <c r="J1058" s="31">
        <v>45895</v>
      </c>
      <c r="K1058" s="31">
        <v>45895</v>
      </c>
      <c r="L1058" s="35" t="s">
        <v>174</v>
      </c>
      <c r="M1058" s="29"/>
    </row>
    <row r="1059" spans="2:13" ht="17.399999999999999" x14ac:dyDescent="0.45">
      <c r="B1059" s="17"/>
      <c r="C1059" s="18">
        <v>0</v>
      </c>
      <c r="D1059" s="26"/>
      <c r="E1059" s="26"/>
      <c r="F1059" s="18"/>
      <c r="H1059" s="15"/>
      <c r="I1059" s="14"/>
      <c r="J1059" s="31"/>
      <c r="K1059" s="31"/>
      <c r="L1059" s="29"/>
      <c r="M1059" s="29"/>
    </row>
    <row r="1060" spans="2:13" ht="17.399999999999999" x14ac:dyDescent="0.45">
      <c r="B1060" s="17"/>
      <c r="C1060" s="18">
        <v>0</v>
      </c>
      <c r="D1060" s="26"/>
      <c r="E1060" s="26"/>
      <c r="F1060" s="18"/>
      <c r="H1060" s="15"/>
      <c r="I1060" s="14"/>
      <c r="J1060" s="31"/>
      <c r="K1060" s="31"/>
      <c r="L1060" s="29"/>
      <c r="M1060" s="29"/>
    </row>
    <row r="1061" spans="2:13" ht="17.399999999999999" x14ac:dyDescent="0.45">
      <c r="B1061" s="17"/>
      <c r="C1061" s="18">
        <v>0</v>
      </c>
      <c r="D1061" s="26"/>
      <c r="E1061" s="26"/>
      <c r="F1061" s="18"/>
      <c r="H1061" s="15"/>
      <c r="I1061" s="14"/>
      <c r="J1061" s="31"/>
      <c r="K1061" s="31"/>
      <c r="L1061" s="29"/>
      <c r="M1061" s="29"/>
    </row>
    <row r="1062" spans="2:13" ht="17.399999999999999" x14ac:dyDescent="0.45">
      <c r="B1062" s="17"/>
      <c r="C1062" s="18">
        <v>0</v>
      </c>
      <c r="D1062" s="26"/>
      <c r="E1062" s="26"/>
      <c r="F1062" s="18"/>
      <c r="H1062" s="15"/>
      <c r="I1062" s="14"/>
      <c r="J1062" s="29"/>
      <c r="K1062" s="29"/>
      <c r="L1062" s="29"/>
      <c r="M1062" s="29"/>
    </row>
    <row r="1063" spans="2:13" ht="17.399999999999999" x14ac:dyDescent="0.45">
      <c r="B1063" s="17"/>
      <c r="C1063" s="18">
        <v>0</v>
      </c>
      <c r="D1063" s="26"/>
      <c r="E1063" s="26"/>
      <c r="F1063" s="18"/>
      <c r="H1063" s="15"/>
      <c r="I1063" s="14"/>
      <c r="J1063" s="29"/>
      <c r="K1063" s="29"/>
      <c r="L1063" s="29"/>
      <c r="M1063" s="29"/>
    </row>
    <row r="1064" spans="2:13" ht="17.399999999999999" x14ac:dyDescent="0.45">
      <c r="B1064" s="17"/>
      <c r="C1064" s="18">
        <v>0</v>
      </c>
      <c r="D1064" s="26"/>
      <c r="E1064" s="26"/>
      <c r="F1064" s="18"/>
      <c r="H1064" s="15"/>
      <c r="I1064" s="14"/>
      <c r="J1064" s="29"/>
      <c r="K1064" s="29"/>
      <c r="L1064" s="29"/>
      <c r="M1064" s="29"/>
    </row>
    <row r="1065" spans="2:13" ht="17.399999999999999" x14ac:dyDescent="0.45">
      <c r="B1065" s="17"/>
      <c r="C1065" s="18">
        <v>0</v>
      </c>
      <c r="D1065" s="26"/>
      <c r="E1065" s="26"/>
      <c r="F1065" s="18"/>
      <c r="H1065" s="15"/>
      <c r="I1065" s="14"/>
      <c r="J1065" s="29"/>
      <c r="K1065" s="29"/>
      <c r="L1065" s="29"/>
      <c r="M1065" s="29"/>
    </row>
    <row r="1066" spans="2:13" ht="17.399999999999999" x14ac:dyDescent="0.45">
      <c r="B1066" s="17"/>
      <c r="C1066" s="18">
        <v>0</v>
      </c>
      <c r="D1066" s="26"/>
      <c r="E1066" s="26"/>
      <c r="F1066" s="18"/>
      <c r="H1066" s="15"/>
      <c r="I1066" s="14"/>
      <c r="J1066" s="29"/>
      <c r="K1066" s="29"/>
      <c r="L1066" s="29"/>
      <c r="M1066" s="29"/>
    </row>
    <row r="1067" spans="2:13" ht="17.399999999999999" x14ac:dyDescent="0.45">
      <c r="B1067" s="17"/>
      <c r="C1067" s="18">
        <v>0</v>
      </c>
      <c r="D1067" s="18"/>
      <c r="E1067" s="18"/>
      <c r="F1067" s="18"/>
      <c r="H1067" s="15"/>
      <c r="I1067" s="14"/>
      <c r="J1067" s="29"/>
      <c r="K1067" s="29"/>
      <c r="L1067" s="29"/>
      <c r="M1067" s="29"/>
    </row>
    <row r="1068" spans="2:13" ht="18" thickBot="1" x14ac:dyDescent="0.5">
      <c r="B1068" s="17"/>
      <c r="C1068" s="18">
        <v>0</v>
      </c>
      <c r="D1068" s="18"/>
      <c r="E1068" s="18"/>
      <c r="F1068" s="18"/>
      <c r="H1068" s="16"/>
      <c r="I1068" s="14"/>
      <c r="J1068" s="30"/>
      <c r="K1068" s="30"/>
      <c r="L1068" s="30"/>
      <c r="M1068" s="30"/>
    </row>
    <row r="1069" spans="2:13" ht="21.6" thickBot="1" x14ac:dyDescent="0.55000000000000004">
      <c r="B1069" s="17"/>
      <c r="C1069" s="18">
        <v>0</v>
      </c>
      <c r="D1069" s="19"/>
      <c r="E1069" s="19"/>
      <c r="F1069" s="19"/>
      <c r="H1069" s="12">
        <f>SUM(H1057:H1068)</f>
        <v>2</v>
      </c>
      <c r="I1069" s="43" t="str">
        <f>IF(H1069=3,"YA NO PUEDE SOLICITAR DIAS ADMINISTRATIVOS","PUEDE SOLICITAR DIAS ADMINISTRATIVOS")</f>
        <v>PUEDE SOLICITAR DIAS ADMINISTRATIVOS</v>
      </c>
      <c r="J1069" s="44"/>
      <c r="K1069" s="44"/>
      <c r="L1069" s="44"/>
      <c r="M1069" s="45"/>
    </row>
    <row r="1070" spans="2:13" ht="21.6" thickBot="1" x14ac:dyDescent="0.55000000000000004">
      <c r="B1070" s="17"/>
      <c r="C1070" s="18">
        <v>0</v>
      </c>
      <c r="D1070" s="19"/>
      <c r="E1070" s="19"/>
      <c r="F1070" s="19"/>
      <c r="H1070" s="23">
        <f>2-H1069</f>
        <v>0</v>
      </c>
      <c r="I1070" s="43" t="str">
        <f>IF(H1070=0,"YA NO CUENTA CON ADMINISTRATIVOS","OK")</f>
        <v>YA NO CUENTA CON ADMINISTRATIVOS</v>
      </c>
      <c r="J1070" s="44"/>
      <c r="K1070" s="44"/>
      <c r="L1070" s="44"/>
      <c r="M1070" s="45"/>
    </row>
    <row r="1071" spans="2:13" ht="17.399999999999999" x14ac:dyDescent="0.45">
      <c r="B1071" s="17"/>
      <c r="C1071" s="18">
        <v>0</v>
      </c>
      <c r="D1071" s="19"/>
      <c r="E1071" s="19"/>
      <c r="F1071" s="19"/>
      <c r="H1071" s="1"/>
    </row>
    <row r="1072" spans="2:13" ht="17.399999999999999" x14ac:dyDescent="0.45">
      <c r="B1072" s="17"/>
      <c r="C1072" s="18">
        <v>0</v>
      </c>
      <c r="D1072" s="19"/>
      <c r="E1072" s="19"/>
      <c r="F1072" s="19"/>
    </row>
    <row r="1073" spans="2:13" ht="17.399999999999999" x14ac:dyDescent="0.45">
      <c r="B1073" s="17"/>
      <c r="C1073" s="18">
        <v>0</v>
      </c>
      <c r="D1073" s="19"/>
      <c r="E1073" s="19"/>
      <c r="F1073" s="19"/>
      <c r="H1073" s="24" t="s">
        <v>149</v>
      </c>
      <c r="I1073" s="24"/>
      <c r="J1073" s="24"/>
      <c r="K1073" s="25"/>
      <c r="L1073" s="25"/>
    </row>
    <row r="1074" spans="2:13" ht="17.399999999999999" x14ac:dyDescent="0.45">
      <c r="B1074" s="17"/>
      <c r="C1074" s="18">
        <v>0</v>
      </c>
      <c r="D1074" s="19"/>
      <c r="E1074" s="19"/>
      <c r="F1074" s="19"/>
      <c r="H1074" s="24" t="s">
        <v>30</v>
      </c>
      <c r="K1074" s="25"/>
      <c r="L1074" s="32"/>
      <c r="M1074" s="33" t="s">
        <v>27</v>
      </c>
    </row>
    <row r="1075" spans="2:13" ht="17.399999999999999" x14ac:dyDescent="0.45">
      <c r="B1075" s="17"/>
      <c r="C1075" s="18">
        <v>0</v>
      </c>
      <c r="D1075" s="19"/>
      <c r="E1075" s="19"/>
      <c r="F1075" s="19"/>
      <c r="H1075" s="24" t="s">
        <v>140</v>
      </c>
      <c r="K1075" s="25">
        <v>45870</v>
      </c>
      <c r="L1075" s="25">
        <v>45930</v>
      </c>
    </row>
    <row r="1076" spans="2:13" ht="17.399999999999999" x14ac:dyDescent="0.45">
      <c r="B1076" s="17"/>
      <c r="C1076" s="18">
        <v>0</v>
      </c>
      <c r="D1076" s="19"/>
      <c r="E1076" s="19"/>
      <c r="F1076" s="19"/>
    </row>
    <row r="1077" spans="2:13" ht="17.399999999999999" x14ac:dyDescent="0.45">
      <c r="B1077" s="17"/>
      <c r="C1077" s="18">
        <v>0</v>
      </c>
      <c r="D1077" s="19"/>
      <c r="E1077" s="19"/>
      <c r="F1077" s="19"/>
    </row>
    <row r="1078" spans="2:13" ht="17.399999999999999" x14ac:dyDescent="0.45">
      <c r="B1078" s="17"/>
      <c r="C1078" s="18">
        <v>0</v>
      </c>
      <c r="D1078" s="19"/>
      <c r="E1078" s="19"/>
      <c r="F1078" s="19"/>
    </row>
    <row r="1079" spans="2:13" ht="17.399999999999999" x14ac:dyDescent="0.45">
      <c r="B1079" s="17"/>
      <c r="C1079" s="18">
        <v>0</v>
      </c>
      <c r="D1079" s="19"/>
      <c r="E1079" s="19"/>
      <c r="F1079" s="19"/>
    </row>
    <row r="1080" spans="2:13" ht="17.399999999999999" x14ac:dyDescent="0.45">
      <c r="B1080" s="17"/>
      <c r="C1080" s="18">
        <v>0</v>
      </c>
      <c r="D1080" s="19"/>
      <c r="E1080" s="19"/>
      <c r="F1080" s="19"/>
    </row>
    <row r="1081" spans="2:13" ht="17.399999999999999" x14ac:dyDescent="0.45">
      <c r="B1081" s="17"/>
      <c r="C1081" s="18">
        <v>0</v>
      </c>
      <c r="D1081" s="19"/>
      <c r="E1081" s="19"/>
      <c r="F1081" s="19"/>
    </row>
    <row r="1082" spans="2:13" ht="18" thickBot="1" x14ac:dyDescent="0.5">
      <c r="B1082" s="17"/>
      <c r="C1082" s="20">
        <v>0</v>
      </c>
      <c r="D1082" s="21"/>
      <c r="E1082" s="21"/>
      <c r="F1082" s="21"/>
    </row>
    <row r="1083" spans="2:13" ht="21.6" thickBot="1" x14ac:dyDescent="0.55000000000000004">
      <c r="B1083" s="7">
        <f>+D1057-E1057</f>
        <v>0</v>
      </c>
      <c r="C1083" s="46" t="str">
        <f>IF(D1057&lt;=E1057,"YA NO TIENE FERIADOS","PUEDE SOLICITAR DIAS FERIADOS")</f>
        <v>YA NO TIENE FERIADOS</v>
      </c>
      <c r="D1083" s="47"/>
      <c r="E1083" s="47"/>
      <c r="F1083" s="48"/>
    </row>
    <row r="1084" spans="2:13" ht="19.2" thickBot="1" x14ac:dyDescent="0.5">
      <c r="C1084" s="49" t="str">
        <f>IF(E1057&gt;D1057,"EXISTE UN ERROR","OK")</f>
        <v>OK</v>
      </c>
      <c r="D1084" s="50"/>
      <c r="E1084" s="50"/>
      <c r="F1084" s="51"/>
    </row>
    <row r="1086" spans="2:13" ht="19.2" thickBot="1" x14ac:dyDescent="0.5">
      <c r="B1086" s="22" t="s">
        <v>153</v>
      </c>
      <c r="H1086" s="22" t="str">
        <f>+B1086</f>
        <v>OETIKER-LUCHSINGER CORNEJO</v>
      </c>
    </row>
    <row r="1087" spans="2:13" ht="18.600000000000001" thickBot="1" x14ac:dyDescent="0.4">
      <c r="B1087" s="5" t="s">
        <v>0</v>
      </c>
      <c r="C1087" s="5" t="s">
        <v>1</v>
      </c>
      <c r="D1087" s="5" t="s">
        <v>11</v>
      </c>
      <c r="E1087" s="6" t="s">
        <v>2</v>
      </c>
      <c r="F1087" s="6" t="s">
        <v>7</v>
      </c>
      <c r="H1087" s="2" t="s">
        <v>3</v>
      </c>
      <c r="I1087" s="3" t="s">
        <v>4</v>
      </c>
      <c r="J1087" s="3" t="s">
        <v>5</v>
      </c>
      <c r="K1087" s="3" t="s">
        <v>6</v>
      </c>
      <c r="L1087" s="3" t="s">
        <v>7</v>
      </c>
      <c r="M1087" s="4" t="s">
        <v>8</v>
      </c>
    </row>
    <row r="1088" spans="2:13" ht="17.399999999999999" x14ac:dyDescent="0.45">
      <c r="B1088" s="8">
        <v>0</v>
      </c>
      <c r="C1088" s="9">
        <v>0</v>
      </c>
      <c r="D1088" s="10">
        <f>+B1088+C1088</f>
        <v>0</v>
      </c>
      <c r="E1088" s="10">
        <f>SUM(B1089:B1113)</f>
        <v>0</v>
      </c>
      <c r="F1088" s="11"/>
      <c r="H1088" s="13">
        <v>1</v>
      </c>
      <c r="I1088" s="14"/>
      <c r="J1088" s="27">
        <v>45895</v>
      </c>
      <c r="K1088" s="27">
        <v>45895</v>
      </c>
      <c r="L1088" s="35" t="s">
        <v>174</v>
      </c>
      <c r="M1088" s="28"/>
    </row>
    <row r="1089" spans="2:13" ht="17.399999999999999" x14ac:dyDescent="0.45">
      <c r="B1089" s="17"/>
      <c r="C1089" s="18">
        <v>0</v>
      </c>
      <c r="D1089" s="26"/>
      <c r="E1089" s="26"/>
      <c r="F1089" s="18"/>
      <c r="H1089" s="15">
        <v>1</v>
      </c>
      <c r="I1089" s="14"/>
      <c r="J1089" s="31">
        <v>45937</v>
      </c>
      <c r="K1089" s="31">
        <v>45937</v>
      </c>
      <c r="L1089" s="35" t="s">
        <v>223</v>
      </c>
      <c r="M1089" s="29"/>
    </row>
    <row r="1090" spans="2:13" ht="17.399999999999999" x14ac:dyDescent="0.45">
      <c r="B1090" s="17"/>
      <c r="C1090" s="18">
        <v>0</v>
      </c>
      <c r="D1090" s="26"/>
      <c r="E1090" s="26"/>
      <c r="F1090" s="18"/>
      <c r="H1090" s="15">
        <v>1</v>
      </c>
      <c r="I1090" s="14"/>
      <c r="J1090" s="31">
        <v>45960</v>
      </c>
      <c r="K1090" s="31">
        <v>45960</v>
      </c>
      <c r="L1090" s="35" t="s">
        <v>223</v>
      </c>
      <c r="M1090" s="29"/>
    </row>
    <row r="1091" spans="2:13" ht="17.399999999999999" x14ac:dyDescent="0.45">
      <c r="B1091" s="17"/>
      <c r="C1091" s="18">
        <v>0</v>
      </c>
      <c r="D1091" s="26"/>
      <c r="E1091" s="26"/>
      <c r="F1091" s="18"/>
      <c r="H1091" s="15"/>
      <c r="I1091" s="14"/>
      <c r="J1091" s="31"/>
      <c r="K1091" s="31"/>
      <c r="L1091" s="29"/>
      <c r="M1091" s="29"/>
    </row>
    <row r="1092" spans="2:13" ht="17.399999999999999" x14ac:dyDescent="0.45">
      <c r="B1092" s="17"/>
      <c r="C1092" s="18">
        <v>0</v>
      </c>
      <c r="D1092" s="26"/>
      <c r="E1092" s="26"/>
      <c r="F1092" s="18"/>
      <c r="H1092" s="15"/>
      <c r="I1092" s="14"/>
      <c r="J1092" s="31"/>
      <c r="K1092" s="31"/>
      <c r="L1092" s="29"/>
      <c r="M1092" s="29"/>
    </row>
    <row r="1093" spans="2:13" ht="17.399999999999999" x14ac:dyDescent="0.45">
      <c r="B1093" s="17"/>
      <c r="C1093" s="18">
        <v>0</v>
      </c>
      <c r="D1093" s="26"/>
      <c r="E1093" s="26"/>
      <c r="F1093" s="18"/>
      <c r="H1093" s="15"/>
      <c r="I1093" s="14"/>
      <c r="J1093" s="29"/>
      <c r="K1093" s="29"/>
      <c r="L1093" s="29"/>
      <c r="M1093" s="29"/>
    </row>
    <row r="1094" spans="2:13" ht="17.399999999999999" x14ac:dyDescent="0.45">
      <c r="B1094" s="17"/>
      <c r="C1094" s="18">
        <v>0</v>
      </c>
      <c r="D1094" s="26"/>
      <c r="E1094" s="26"/>
      <c r="F1094" s="18"/>
      <c r="H1094" s="15"/>
      <c r="I1094" s="14"/>
      <c r="J1094" s="29"/>
      <c r="K1094" s="29"/>
      <c r="L1094" s="29"/>
      <c r="M1094" s="29"/>
    </row>
    <row r="1095" spans="2:13" ht="17.399999999999999" x14ac:dyDescent="0.45">
      <c r="B1095" s="17"/>
      <c r="C1095" s="18">
        <v>0</v>
      </c>
      <c r="D1095" s="26"/>
      <c r="E1095" s="26"/>
      <c r="F1095" s="18"/>
      <c r="H1095" s="15"/>
      <c r="I1095" s="14"/>
      <c r="J1095" s="29"/>
      <c r="K1095" s="29"/>
      <c r="L1095" s="29"/>
      <c r="M1095" s="29"/>
    </row>
    <row r="1096" spans="2:13" ht="17.399999999999999" x14ac:dyDescent="0.45">
      <c r="B1096" s="17"/>
      <c r="C1096" s="18">
        <v>0</v>
      </c>
      <c r="D1096" s="26"/>
      <c r="E1096" s="26"/>
      <c r="F1096" s="18"/>
      <c r="H1096" s="15"/>
      <c r="I1096" s="14"/>
      <c r="J1096" s="29"/>
      <c r="K1096" s="29"/>
      <c r="L1096" s="29"/>
      <c r="M1096" s="29"/>
    </row>
    <row r="1097" spans="2:13" ht="17.399999999999999" x14ac:dyDescent="0.45">
      <c r="B1097" s="17"/>
      <c r="C1097" s="18">
        <v>0</v>
      </c>
      <c r="D1097" s="26"/>
      <c r="E1097" s="26"/>
      <c r="F1097" s="18"/>
      <c r="H1097" s="15"/>
      <c r="I1097" s="14"/>
      <c r="J1097" s="29"/>
      <c r="K1097" s="29"/>
      <c r="L1097" s="29"/>
      <c r="M1097" s="29"/>
    </row>
    <row r="1098" spans="2:13" ht="17.399999999999999" x14ac:dyDescent="0.45">
      <c r="B1098" s="17"/>
      <c r="C1098" s="18">
        <v>0</v>
      </c>
      <c r="D1098" s="18"/>
      <c r="E1098" s="18"/>
      <c r="F1098" s="18"/>
      <c r="H1098" s="15"/>
      <c r="I1098" s="14"/>
      <c r="J1098" s="29"/>
      <c r="K1098" s="29"/>
      <c r="L1098" s="29"/>
      <c r="M1098" s="29"/>
    </row>
    <row r="1099" spans="2:13" ht="18" thickBot="1" x14ac:dyDescent="0.5">
      <c r="B1099" s="17"/>
      <c r="C1099" s="18">
        <v>0</v>
      </c>
      <c r="D1099" s="18"/>
      <c r="E1099" s="18"/>
      <c r="F1099" s="18"/>
      <c r="H1099" s="16"/>
      <c r="I1099" s="14"/>
      <c r="J1099" s="30"/>
      <c r="K1099" s="30"/>
      <c r="L1099" s="30"/>
      <c r="M1099" s="30"/>
    </row>
    <row r="1100" spans="2:13" ht="21.6" thickBot="1" x14ac:dyDescent="0.55000000000000004">
      <c r="B1100" s="17"/>
      <c r="C1100" s="18">
        <v>0</v>
      </c>
      <c r="D1100" s="19"/>
      <c r="E1100" s="19"/>
      <c r="F1100" s="19"/>
      <c r="H1100" s="12">
        <f>SUM(H1088:H1099)</f>
        <v>3</v>
      </c>
      <c r="I1100" s="43" t="str">
        <f>IF(H1100=3,"YA NO PUEDE SOLICITAR DIAS ADMINISTRATIVOS","PUEDE SOLICITAR DIAS ADMINISTRATIVOS")</f>
        <v>YA NO PUEDE SOLICITAR DIAS ADMINISTRATIVOS</v>
      </c>
      <c r="J1100" s="44"/>
      <c r="K1100" s="44"/>
      <c r="L1100" s="44"/>
      <c r="M1100" s="45"/>
    </row>
    <row r="1101" spans="2:13" ht="21.6" thickBot="1" x14ac:dyDescent="0.55000000000000004">
      <c r="B1101" s="17"/>
      <c r="C1101" s="18">
        <v>0</v>
      </c>
      <c r="D1101" s="19"/>
      <c r="E1101" s="19"/>
      <c r="F1101" s="19"/>
      <c r="H1101" s="23">
        <f>6-H1100</f>
        <v>3</v>
      </c>
      <c r="I1101" s="43" t="str">
        <f>IF(H1101=0,"YA NO CUENTA CON ADMINISTRATIVOS","OK")</f>
        <v>OK</v>
      </c>
      <c r="J1101" s="44"/>
      <c r="K1101" s="44"/>
      <c r="L1101" s="44"/>
      <c r="M1101" s="45"/>
    </row>
    <row r="1102" spans="2:13" ht="17.399999999999999" x14ac:dyDescent="0.45">
      <c r="B1102" s="17"/>
      <c r="C1102" s="18">
        <v>0</v>
      </c>
      <c r="D1102" s="19"/>
      <c r="E1102" s="19"/>
      <c r="F1102" s="19"/>
      <c r="H1102" s="1"/>
    </row>
    <row r="1103" spans="2:13" ht="17.399999999999999" x14ac:dyDescent="0.45">
      <c r="B1103" s="17"/>
      <c r="C1103" s="18">
        <v>0</v>
      </c>
      <c r="D1103" s="19"/>
      <c r="E1103" s="19"/>
      <c r="F1103" s="19"/>
    </row>
    <row r="1104" spans="2:13" ht="17.399999999999999" x14ac:dyDescent="0.45">
      <c r="B1104" s="17"/>
      <c r="C1104" s="18">
        <v>0</v>
      </c>
      <c r="D1104" s="19"/>
      <c r="E1104" s="19"/>
      <c r="F1104" s="19"/>
      <c r="H1104" s="24" t="s">
        <v>154</v>
      </c>
      <c r="I1104" s="24"/>
      <c r="J1104" s="24"/>
      <c r="K1104" s="25"/>
      <c r="L1104" s="25"/>
    </row>
    <row r="1105" spans="2:13" ht="17.399999999999999" x14ac:dyDescent="0.45">
      <c r="B1105" s="17"/>
      <c r="C1105" s="18">
        <v>0</v>
      </c>
      <c r="D1105" s="19"/>
      <c r="E1105" s="19"/>
      <c r="F1105" s="19"/>
      <c r="H1105" s="24"/>
      <c r="K1105" s="25"/>
      <c r="L1105" s="32"/>
      <c r="M1105" s="33" t="s">
        <v>23</v>
      </c>
    </row>
    <row r="1106" spans="2:13" ht="17.399999999999999" x14ac:dyDescent="0.45">
      <c r="B1106" s="17"/>
      <c r="C1106" s="18">
        <v>0</v>
      </c>
      <c r="D1106" s="19"/>
      <c r="E1106" s="19"/>
      <c r="F1106" s="19"/>
      <c r="H1106" s="24" t="s">
        <v>140</v>
      </c>
      <c r="K1106" s="25">
        <v>45789</v>
      </c>
      <c r="L1106" s="25">
        <v>46022</v>
      </c>
    </row>
    <row r="1107" spans="2:13" ht="17.399999999999999" x14ac:dyDescent="0.45">
      <c r="B1107" s="17"/>
      <c r="C1107" s="18">
        <v>0</v>
      </c>
      <c r="D1107" s="19"/>
      <c r="E1107" s="19"/>
      <c r="F1107" s="19"/>
    </row>
    <row r="1108" spans="2:13" ht="17.399999999999999" x14ac:dyDescent="0.45">
      <c r="B1108" s="17"/>
      <c r="C1108" s="18">
        <v>0</v>
      </c>
      <c r="D1108" s="19"/>
      <c r="E1108" s="19"/>
      <c r="F1108" s="19"/>
    </row>
    <row r="1109" spans="2:13" ht="17.399999999999999" x14ac:dyDescent="0.45">
      <c r="B1109" s="17"/>
      <c r="C1109" s="18">
        <v>0</v>
      </c>
      <c r="D1109" s="19"/>
      <c r="E1109" s="19"/>
      <c r="F1109" s="19"/>
    </row>
    <row r="1110" spans="2:13" ht="17.399999999999999" x14ac:dyDescent="0.45">
      <c r="B1110" s="17"/>
      <c r="C1110" s="18">
        <v>0</v>
      </c>
      <c r="D1110" s="19"/>
      <c r="E1110" s="19"/>
      <c r="F1110" s="19"/>
    </row>
    <row r="1111" spans="2:13" ht="17.399999999999999" x14ac:dyDescent="0.45">
      <c r="B1111" s="17"/>
      <c r="C1111" s="18">
        <v>0</v>
      </c>
      <c r="D1111" s="19"/>
      <c r="E1111" s="19"/>
      <c r="F1111" s="19"/>
    </row>
    <row r="1112" spans="2:13" ht="17.399999999999999" x14ac:dyDescent="0.45">
      <c r="B1112" s="17"/>
      <c r="C1112" s="18">
        <v>0</v>
      </c>
      <c r="D1112" s="19"/>
      <c r="E1112" s="19"/>
      <c r="F1112" s="19"/>
    </row>
    <row r="1113" spans="2:13" ht="18" thickBot="1" x14ac:dyDescent="0.5">
      <c r="B1113" s="17"/>
      <c r="C1113" s="20">
        <v>0</v>
      </c>
      <c r="D1113" s="21"/>
      <c r="E1113" s="21"/>
      <c r="F1113" s="21"/>
    </row>
    <row r="1114" spans="2:13" ht="21.6" thickBot="1" x14ac:dyDescent="0.55000000000000004">
      <c r="B1114" s="7">
        <f>+D1088-E1088</f>
        <v>0</v>
      </c>
      <c r="C1114" s="46" t="str">
        <f>IF(D1088&lt;=E1088,"YA NO TIENE FERIADOS","PUEDE SOLICITAR DIAS FERIADOS")</f>
        <v>YA NO TIENE FERIADOS</v>
      </c>
      <c r="D1114" s="47"/>
      <c r="E1114" s="47"/>
      <c r="F1114" s="48"/>
    </row>
    <row r="1115" spans="2:13" ht="19.2" thickBot="1" x14ac:dyDescent="0.5">
      <c r="C1115" s="49" t="str">
        <f>IF(E1088&gt;D1088,"EXISTE UN ERROR","OK")</f>
        <v>OK</v>
      </c>
      <c r="D1115" s="50"/>
      <c r="E1115" s="50"/>
      <c r="F1115" s="51"/>
    </row>
    <row r="1118" spans="2:13" ht="19.2" thickBot="1" x14ac:dyDescent="0.5">
      <c r="B1118" s="22" t="s">
        <v>158</v>
      </c>
      <c r="H1118" s="22" t="str">
        <f>+B1118</f>
        <v>ESCOBAR ZAMORANO DIEGO ENRIQUE</v>
      </c>
    </row>
    <row r="1119" spans="2:13" ht="18.600000000000001" thickBot="1" x14ac:dyDescent="0.4">
      <c r="B1119" s="5" t="s">
        <v>0</v>
      </c>
      <c r="C1119" s="5" t="s">
        <v>1</v>
      </c>
      <c r="D1119" s="5" t="s">
        <v>11</v>
      </c>
      <c r="E1119" s="6" t="s">
        <v>2</v>
      </c>
      <c r="F1119" s="6" t="s">
        <v>7</v>
      </c>
      <c r="H1119" s="2" t="s">
        <v>3</v>
      </c>
      <c r="I1119" s="3" t="s">
        <v>4</v>
      </c>
      <c r="J1119" s="3" t="s">
        <v>5</v>
      </c>
      <c r="K1119" s="3" t="s">
        <v>6</v>
      </c>
      <c r="L1119" s="3" t="s">
        <v>7</v>
      </c>
      <c r="M1119" s="4" t="s">
        <v>8</v>
      </c>
    </row>
    <row r="1120" spans="2:13" ht="17.399999999999999" x14ac:dyDescent="0.45">
      <c r="B1120" s="8">
        <v>0</v>
      </c>
      <c r="C1120" s="9">
        <v>0</v>
      </c>
      <c r="D1120" s="10">
        <f>+B1120+C1120</f>
        <v>0</v>
      </c>
      <c r="E1120" s="10">
        <f>SUM(B1121:B1145)</f>
        <v>0</v>
      </c>
      <c r="F1120" s="11"/>
      <c r="H1120" s="13">
        <v>0.5</v>
      </c>
      <c r="I1120" s="14" t="s">
        <v>9</v>
      </c>
      <c r="J1120" s="27">
        <v>45917</v>
      </c>
      <c r="K1120" s="27">
        <v>45917</v>
      </c>
      <c r="L1120" s="35" t="s">
        <v>169</v>
      </c>
      <c r="M1120" s="28"/>
    </row>
    <row r="1121" spans="2:13" ht="17.399999999999999" x14ac:dyDescent="0.45">
      <c r="B1121" s="17"/>
      <c r="C1121" s="18">
        <v>0</v>
      </c>
      <c r="D1121" s="26"/>
      <c r="E1121" s="26"/>
      <c r="F1121" s="18"/>
      <c r="H1121" s="15"/>
      <c r="I1121" s="14"/>
      <c r="J1121" s="31"/>
      <c r="K1121" s="31"/>
      <c r="L1121" s="29"/>
      <c r="M1121" s="29"/>
    </row>
    <row r="1122" spans="2:13" ht="17.399999999999999" x14ac:dyDescent="0.45">
      <c r="B1122" s="17"/>
      <c r="C1122" s="18">
        <v>0</v>
      </c>
      <c r="D1122" s="26"/>
      <c r="E1122" s="26"/>
      <c r="F1122" s="18"/>
      <c r="H1122" s="15"/>
      <c r="I1122" s="14"/>
      <c r="J1122" s="31"/>
      <c r="K1122" s="31"/>
      <c r="L1122" s="29"/>
      <c r="M1122" s="29"/>
    </row>
    <row r="1123" spans="2:13" ht="17.399999999999999" x14ac:dyDescent="0.45">
      <c r="B1123" s="17"/>
      <c r="C1123" s="18">
        <v>0</v>
      </c>
      <c r="D1123" s="26"/>
      <c r="E1123" s="26"/>
      <c r="F1123" s="18"/>
      <c r="H1123" s="15"/>
      <c r="I1123" s="14"/>
      <c r="J1123" s="31"/>
      <c r="K1123" s="31"/>
      <c r="L1123" s="29"/>
      <c r="M1123" s="29"/>
    </row>
    <row r="1124" spans="2:13" ht="17.399999999999999" x14ac:dyDescent="0.45">
      <c r="B1124" s="17"/>
      <c r="C1124" s="18">
        <v>0</v>
      </c>
      <c r="D1124" s="26"/>
      <c r="E1124" s="26"/>
      <c r="F1124" s="18"/>
      <c r="H1124" s="15"/>
      <c r="I1124" s="14"/>
      <c r="J1124" s="31"/>
      <c r="K1124" s="31"/>
      <c r="L1124" s="29"/>
      <c r="M1124" s="29"/>
    </row>
    <row r="1125" spans="2:13" ht="17.399999999999999" x14ac:dyDescent="0.45">
      <c r="B1125" s="17"/>
      <c r="C1125" s="18">
        <v>0</v>
      </c>
      <c r="D1125" s="26"/>
      <c r="E1125" s="26"/>
      <c r="F1125" s="18"/>
      <c r="H1125" s="15"/>
      <c r="I1125" s="14"/>
      <c r="J1125" s="29"/>
      <c r="K1125" s="29"/>
      <c r="L1125" s="29"/>
      <c r="M1125" s="29"/>
    </row>
    <row r="1126" spans="2:13" ht="17.399999999999999" x14ac:dyDescent="0.45">
      <c r="B1126" s="17"/>
      <c r="C1126" s="18">
        <v>0</v>
      </c>
      <c r="D1126" s="26"/>
      <c r="E1126" s="26"/>
      <c r="F1126" s="18"/>
      <c r="H1126" s="15"/>
      <c r="I1126" s="14"/>
      <c r="J1126" s="29"/>
      <c r="K1126" s="29"/>
      <c r="L1126" s="29"/>
      <c r="M1126" s="29"/>
    </row>
    <row r="1127" spans="2:13" ht="17.399999999999999" x14ac:dyDescent="0.45">
      <c r="B1127" s="17"/>
      <c r="C1127" s="18">
        <v>0</v>
      </c>
      <c r="D1127" s="26"/>
      <c r="E1127" s="26"/>
      <c r="F1127" s="18"/>
      <c r="H1127" s="15"/>
      <c r="I1127" s="14"/>
      <c r="J1127" s="29"/>
      <c r="K1127" s="29"/>
      <c r="L1127" s="29"/>
      <c r="M1127" s="29"/>
    </row>
    <row r="1128" spans="2:13" ht="17.399999999999999" x14ac:dyDescent="0.45">
      <c r="B1128" s="17"/>
      <c r="C1128" s="18">
        <v>0</v>
      </c>
      <c r="D1128" s="26"/>
      <c r="E1128" s="26"/>
      <c r="F1128" s="18"/>
      <c r="H1128" s="15"/>
      <c r="I1128" s="14"/>
      <c r="J1128" s="29"/>
      <c r="K1128" s="29"/>
      <c r="L1128" s="29"/>
      <c r="M1128" s="29"/>
    </row>
    <row r="1129" spans="2:13" ht="17.399999999999999" x14ac:dyDescent="0.45">
      <c r="B1129" s="17"/>
      <c r="C1129" s="18">
        <v>0</v>
      </c>
      <c r="D1129" s="26"/>
      <c r="E1129" s="26"/>
      <c r="F1129" s="18"/>
      <c r="H1129" s="15"/>
      <c r="I1129" s="14"/>
      <c r="J1129" s="29"/>
      <c r="K1129" s="29"/>
      <c r="L1129" s="29"/>
      <c r="M1129" s="29"/>
    </row>
    <row r="1130" spans="2:13" ht="17.399999999999999" x14ac:dyDescent="0.45">
      <c r="B1130" s="17"/>
      <c r="C1130" s="18">
        <v>0</v>
      </c>
      <c r="D1130" s="18"/>
      <c r="E1130" s="18"/>
      <c r="F1130" s="18"/>
      <c r="H1130" s="15"/>
      <c r="I1130" s="14"/>
      <c r="J1130" s="29"/>
      <c r="K1130" s="29"/>
      <c r="L1130" s="29"/>
      <c r="M1130" s="29"/>
    </row>
    <row r="1131" spans="2:13" ht="18" thickBot="1" x14ac:dyDescent="0.5">
      <c r="B1131" s="17"/>
      <c r="C1131" s="18">
        <v>0</v>
      </c>
      <c r="D1131" s="18"/>
      <c r="E1131" s="18"/>
      <c r="F1131" s="18"/>
      <c r="H1131" s="16"/>
      <c r="I1131" s="14"/>
      <c r="J1131" s="30"/>
      <c r="K1131" s="30"/>
      <c r="L1131" s="30"/>
      <c r="M1131" s="30"/>
    </row>
    <row r="1132" spans="2:13" ht="21.6" thickBot="1" x14ac:dyDescent="0.55000000000000004">
      <c r="B1132" s="17"/>
      <c r="C1132" s="18">
        <v>0</v>
      </c>
      <c r="D1132" s="19"/>
      <c r="E1132" s="19"/>
      <c r="F1132" s="19"/>
      <c r="H1132" s="12">
        <f>SUM(H1120:H1131)</f>
        <v>0.5</v>
      </c>
      <c r="I1132" s="43" t="str">
        <f>IF(H1132=6,"YA NO PUEDE SOLICITAR DIAS ADMINISTRATIVOS","PUEDE SOLICITAR DIAS ADMINISTRATIVOS")</f>
        <v>PUEDE SOLICITAR DIAS ADMINISTRATIVOS</v>
      </c>
      <c r="J1132" s="44"/>
      <c r="K1132" s="44"/>
      <c r="L1132" s="44"/>
      <c r="M1132" s="45"/>
    </row>
    <row r="1133" spans="2:13" ht="21.6" thickBot="1" x14ac:dyDescent="0.55000000000000004">
      <c r="B1133" s="17"/>
      <c r="C1133" s="18">
        <v>0</v>
      </c>
      <c r="D1133" s="19"/>
      <c r="E1133" s="19"/>
      <c r="F1133" s="19"/>
      <c r="H1133" s="23">
        <f>6-H1132</f>
        <v>5.5</v>
      </c>
      <c r="I1133" s="43" t="str">
        <f>IF(H1133=0,"YA NO CUENTA CON ADMINISTRATIVOS","OK")</f>
        <v>OK</v>
      </c>
      <c r="J1133" s="44"/>
      <c r="K1133" s="44"/>
      <c r="L1133" s="44"/>
      <c r="M1133" s="45"/>
    </row>
    <row r="1134" spans="2:13" ht="17.399999999999999" x14ac:dyDescent="0.45">
      <c r="B1134" s="17"/>
      <c r="C1134" s="18">
        <v>0</v>
      </c>
      <c r="D1134" s="19"/>
      <c r="E1134" s="19"/>
      <c r="F1134" s="19"/>
      <c r="H1134" s="1"/>
    </row>
    <row r="1135" spans="2:13" ht="17.399999999999999" x14ac:dyDescent="0.45">
      <c r="B1135" s="17"/>
      <c r="C1135" s="18">
        <v>0</v>
      </c>
      <c r="D1135" s="19"/>
      <c r="E1135" s="19"/>
      <c r="F1135" s="19"/>
    </row>
    <row r="1136" spans="2:13" ht="17.399999999999999" x14ac:dyDescent="0.45">
      <c r="B1136" s="17"/>
      <c r="C1136" s="18">
        <v>0</v>
      </c>
      <c r="D1136" s="19"/>
      <c r="E1136" s="19"/>
      <c r="F1136" s="19"/>
      <c r="H1136" s="24" t="s">
        <v>149</v>
      </c>
      <c r="I1136" s="24"/>
      <c r="J1136" s="24"/>
      <c r="K1136" s="25"/>
      <c r="L1136" s="25"/>
    </row>
    <row r="1137" spans="2:13" ht="17.399999999999999" x14ac:dyDescent="0.45">
      <c r="B1137" s="17"/>
      <c r="C1137" s="18">
        <v>0</v>
      </c>
      <c r="D1137" s="19"/>
      <c r="E1137" s="19"/>
      <c r="F1137" s="19"/>
      <c r="H1137" s="24" t="s">
        <v>159</v>
      </c>
      <c r="K1137" s="25"/>
      <c r="L1137" s="32"/>
      <c r="M1137" s="33" t="s">
        <v>27</v>
      </c>
    </row>
    <row r="1138" spans="2:13" ht="17.399999999999999" x14ac:dyDescent="0.45">
      <c r="B1138" s="17"/>
      <c r="C1138" s="18">
        <v>0</v>
      </c>
      <c r="D1138" s="19"/>
      <c r="E1138" s="19"/>
      <c r="F1138" s="19"/>
      <c r="H1138" s="24" t="s">
        <v>140</v>
      </c>
      <c r="K1138" s="25">
        <v>45779</v>
      </c>
      <c r="L1138" s="25">
        <v>46022</v>
      </c>
    </row>
    <row r="1139" spans="2:13" ht="17.399999999999999" x14ac:dyDescent="0.45">
      <c r="B1139" s="17"/>
      <c r="C1139" s="18">
        <v>0</v>
      </c>
      <c r="D1139" s="19"/>
      <c r="E1139" s="19"/>
      <c r="F1139" s="19"/>
    </row>
    <row r="1140" spans="2:13" ht="17.399999999999999" x14ac:dyDescent="0.45">
      <c r="B1140" s="17"/>
      <c r="C1140" s="18">
        <v>0</v>
      </c>
      <c r="D1140" s="19"/>
      <c r="E1140" s="19"/>
      <c r="F1140" s="19"/>
    </row>
    <row r="1141" spans="2:13" ht="17.399999999999999" x14ac:dyDescent="0.45">
      <c r="B1141" s="17"/>
      <c r="C1141" s="18">
        <v>0</v>
      </c>
      <c r="D1141" s="19"/>
      <c r="E1141" s="19"/>
      <c r="F1141" s="19"/>
    </row>
    <row r="1142" spans="2:13" ht="17.399999999999999" x14ac:dyDescent="0.45">
      <c r="B1142" s="17"/>
      <c r="C1142" s="18">
        <v>0</v>
      </c>
      <c r="D1142" s="19"/>
      <c r="E1142" s="19"/>
      <c r="F1142" s="19"/>
    </row>
    <row r="1143" spans="2:13" ht="17.399999999999999" x14ac:dyDescent="0.45">
      <c r="B1143" s="17"/>
      <c r="C1143" s="18">
        <v>0</v>
      </c>
      <c r="D1143" s="19"/>
      <c r="E1143" s="19"/>
      <c r="F1143" s="19"/>
    </row>
    <row r="1144" spans="2:13" ht="17.399999999999999" x14ac:dyDescent="0.45">
      <c r="B1144" s="17"/>
      <c r="C1144" s="18">
        <v>0</v>
      </c>
      <c r="D1144" s="19"/>
      <c r="E1144" s="19"/>
      <c r="F1144" s="19"/>
    </row>
    <row r="1145" spans="2:13" ht="18" thickBot="1" x14ac:dyDescent="0.5">
      <c r="B1145" s="17"/>
      <c r="C1145" s="20">
        <v>0</v>
      </c>
      <c r="D1145" s="21"/>
      <c r="E1145" s="21"/>
      <c r="F1145" s="21"/>
    </row>
    <row r="1146" spans="2:13" ht="21.6" thickBot="1" x14ac:dyDescent="0.55000000000000004">
      <c r="B1146" s="7">
        <f>+D1120-E1120</f>
        <v>0</v>
      </c>
      <c r="C1146" s="46" t="str">
        <f>IF(D1120&lt;=E1120,"YA NO TIENE FERIADOS","PUEDE SOLICITAR DIAS FERIADOS")</f>
        <v>YA NO TIENE FERIADOS</v>
      </c>
      <c r="D1146" s="47"/>
      <c r="E1146" s="47"/>
      <c r="F1146" s="48"/>
    </row>
    <row r="1147" spans="2:13" ht="19.2" thickBot="1" x14ac:dyDescent="0.5">
      <c r="C1147" s="49" t="str">
        <f>IF(E1120&gt;D1120,"EXISTE UN ERROR","OK")</f>
        <v>OK</v>
      </c>
      <c r="D1147" s="50"/>
      <c r="E1147" s="50"/>
      <c r="F1147" s="51"/>
    </row>
    <row r="1150" spans="2:13" ht="19.2" thickBot="1" x14ac:dyDescent="0.5">
      <c r="B1150" s="22" t="s">
        <v>160</v>
      </c>
      <c r="H1150" s="22" t="str">
        <f>+B1150</f>
        <v>SILVA ORTIZ CATALINA</v>
      </c>
    </row>
    <row r="1151" spans="2:13" ht="18.600000000000001" thickBot="1" x14ac:dyDescent="0.4">
      <c r="B1151" s="5" t="s">
        <v>0</v>
      </c>
      <c r="C1151" s="5" t="s">
        <v>1</v>
      </c>
      <c r="D1151" s="5" t="s">
        <v>11</v>
      </c>
      <c r="E1151" s="6" t="s">
        <v>2</v>
      </c>
      <c r="F1151" s="6" t="s">
        <v>7</v>
      </c>
      <c r="H1151" s="2" t="s">
        <v>3</v>
      </c>
      <c r="I1151" s="3" t="s">
        <v>4</v>
      </c>
      <c r="J1151" s="3" t="s">
        <v>5</v>
      </c>
      <c r="K1151" s="3" t="s">
        <v>6</v>
      </c>
      <c r="L1151" s="3" t="s">
        <v>7</v>
      </c>
      <c r="M1151" s="4" t="s">
        <v>8</v>
      </c>
    </row>
    <row r="1152" spans="2:13" ht="17.399999999999999" x14ac:dyDescent="0.45">
      <c r="B1152" s="8">
        <v>0</v>
      </c>
      <c r="C1152" s="9">
        <v>0</v>
      </c>
      <c r="D1152" s="10">
        <f>+B1152+C1152</f>
        <v>0</v>
      </c>
      <c r="E1152" s="10">
        <f>SUM(B1153:B1177)</f>
        <v>0</v>
      </c>
      <c r="F1152" s="11"/>
      <c r="H1152" s="13">
        <v>0.5</v>
      </c>
      <c r="I1152" s="14" t="s">
        <v>10</v>
      </c>
      <c r="J1152" s="27">
        <v>45901</v>
      </c>
      <c r="K1152" s="27">
        <v>45901</v>
      </c>
      <c r="L1152" s="35" t="s">
        <v>176</v>
      </c>
      <c r="M1152" s="28"/>
    </row>
    <row r="1153" spans="2:13" ht="17.399999999999999" x14ac:dyDescent="0.45">
      <c r="B1153" s="17"/>
      <c r="C1153" s="18">
        <v>0</v>
      </c>
      <c r="D1153" s="26"/>
      <c r="E1153" s="26"/>
      <c r="F1153" s="18"/>
      <c r="H1153" s="15"/>
      <c r="I1153" s="14"/>
      <c r="J1153" s="31"/>
      <c r="K1153" s="31"/>
      <c r="L1153" s="29"/>
      <c r="M1153" s="29"/>
    </row>
    <row r="1154" spans="2:13" ht="17.399999999999999" x14ac:dyDescent="0.45">
      <c r="B1154" s="17"/>
      <c r="C1154" s="18">
        <v>0</v>
      </c>
      <c r="D1154" s="26"/>
      <c r="E1154" s="26"/>
      <c r="F1154" s="18"/>
      <c r="H1154" s="15"/>
      <c r="I1154" s="14"/>
      <c r="J1154" s="31"/>
      <c r="K1154" s="31"/>
      <c r="L1154" s="29"/>
      <c r="M1154" s="29"/>
    </row>
    <row r="1155" spans="2:13" ht="17.399999999999999" x14ac:dyDescent="0.45">
      <c r="B1155" s="17"/>
      <c r="C1155" s="18">
        <v>0</v>
      </c>
      <c r="D1155" s="26"/>
      <c r="E1155" s="26"/>
      <c r="F1155" s="18"/>
      <c r="H1155" s="15"/>
      <c r="I1155" s="14"/>
      <c r="J1155" s="31"/>
      <c r="K1155" s="31"/>
      <c r="L1155" s="29"/>
      <c r="M1155" s="29"/>
    </row>
    <row r="1156" spans="2:13" ht="17.399999999999999" x14ac:dyDescent="0.45">
      <c r="B1156" s="17"/>
      <c r="C1156" s="18">
        <v>0</v>
      </c>
      <c r="D1156" s="26"/>
      <c r="E1156" s="26"/>
      <c r="F1156" s="18"/>
      <c r="H1156" s="15"/>
      <c r="I1156" s="14"/>
      <c r="J1156" s="31"/>
      <c r="K1156" s="31"/>
      <c r="L1156" s="29"/>
      <c r="M1156" s="29"/>
    </row>
    <row r="1157" spans="2:13" ht="17.399999999999999" x14ac:dyDescent="0.45">
      <c r="B1157" s="17"/>
      <c r="C1157" s="18">
        <v>0</v>
      </c>
      <c r="D1157" s="26"/>
      <c r="E1157" s="26"/>
      <c r="F1157" s="18"/>
      <c r="H1157" s="15"/>
      <c r="I1157" s="14"/>
      <c r="J1157" s="29"/>
      <c r="K1157" s="29"/>
      <c r="L1157" s="29"/>
      <c r="M1157" s="29"/>
    </row>
    <row r="1158" spans="2:13" ht="17.399999999999999" x14ac:dyDescent="0.45">
      <c r="B1158" s="17"/>
      <c r="C1158" s="18">
        <v>0</v>
      </c>
      <c r="D1158" s="26"/>
      <c r="E1158" s="26"/>
      <c r="F1158" s="18"/>
      <c r="H1158" s="15"/>
      <c r="I1158" s="14"/>
      <c r="J1158" s="29"/>
      <c r="K1158" s="29"/>
      <c r="L1158" s="29"/>
      <c r="M1158" s="29"/>
    </row>
    <row r="1159" spans="2:13" ht="17.399999999999999" x14ac:dyDescent="0.45">
      <c r="B1159" s="17"/>
      <c r="C1159" s="18">
        <v>0</v>
      </c>
      <c r="D1159" s="26"/>
      <c r="E1159" s="26"/>
      <c r="F1159" s="18"/>
      <c r="H1159" s="15"/>
      <c r="I1159" s="14"/>
      <c r="J1159" s="29"/>
      <c r="K1159" s="29"/>
      <c r="L1159" s="29"/>
      <c r="M1159" s="29"/>
    </row>
    <row r="1160" spans="2:13" ht="17.399999999999999" x14ac:dyDescent="0.45">
      <c r="B1160" s="17"/>
      <c r="C1160" s="18">
        <v>0</v>
      </c>
      <c r="D1160" s="26"/>
      <c r="E1160" s="26"/>
      <c r="F1160" s="18"/>
      <c r="H1160" s="15"/>
      <c r="I1160" s="14"/>
      <c r="J1160" s="29"/>
      <c r="K1160" s="29"/>
      <c r="L1160" s="29"/>
      <c r="M1160" s="29"/>
    </row>
    <row r="1161" spans="2:13" ht="17.399999999999999" x14ac:dyDescent="0.45">
      <c r="B1161" s="17"/>
      <c r="C1161" s="18">
        <v>0</v>
      </c>
      <c r="D1161" s="26"/>
      <c r="E1161" s="26"/>
      <c r="F1161" s="18"/>
      <c r="H1161" s="15"/>
      <c r="I1161" s="14"/>
      <c r="J1161" s="29"/>
      <c r="K1161" s="29"/>
      <c r="L1161" s="29"/>
      <c r="M1161" s="29"/>
    </row>
    <row r="1162" spans="2:13" ht="17.399999999999999" x14ac:dyDescent="0.45">
      <c r="B1162" s="17"/>
      <c r="C1162" s="18">
        <v>0</v>
      </c>
      <c r="D1162" s="18"/>
      <c r="E1162" s="18"/>
      <c r="F1162" s="18"/>
      <c r="H1162" s="15"/>
      <c r="I1162" s="14"/>
      <c r="J1162" s="29"/>
      <c r="K1162" s="29"/>
      <c r="L1162" s="29"/>
      <c r="M1162" s="29"/>
    </row>
    <row r="1163" spans="2:13" ht="18" thickBot="1" x14ac:dyDescent="0.5">
      <c r="B1163" s="17"/>
      <c r="C1163" s="18">
        <v>0</v>
      </c>
      <c r="D1163" s="18"/>
      <c r="E1163" s="18"/>
      <c r="F1163" s="18"/>
      <c r="H1163" s="16"/>
      <c r="I1163" s="14"/>
      <c r="J1163" s="30"/>
      <c r="K1163" s="30"/>
      <c r="L1163" s="30"/>
      <c r="M1163" s="30"/>
    </row>
    <row r="1164" spans="2:13" ht="21.6" thickBot="1" x14ac:dyDescent="0.55000000000000004">
      <c r="B1164" s="17"/>
      <c r="C1164" s="18">
        <v>0</v>
      </c>
      <c r="D1164" s="19"/>
      <c r="E1164" s="19"/>
      <c r="F1164" s="19"/>
      <c r="H1164" s="12">
        <f>SUM(H1152:H1163)</f>
        <v>0.5</v>
      </c>
      <c r="I1164" s="43" t="str">
        <f>IF(H1164=6,"YA NO PUEDE SOLICITAR DIAS ADMINISTRATIVOS","PUEDE SOLICITAR DIAS ADMINISTRATIVOS")</f>
        <v>PUEDE SOLICITAR DIAS ADMINISTRATIVOS</v>
      </c>
      <c r="J1164" s="44"/>
      <c r="K1164" s="44"/>
      <c r="L1164" s="44"/>
      <c r="M1164" s="45"/>
    </row>
    <row r="1165" spans="2:13" ht="21.6" thickBot="1" x14ac:dyDescent="0.55000000000000004">
      <c r="B1165" s="17"/>
      <c r="C1165" s="18">
        <v>0</v>
      </c>
      <c r="D1165" s="19"/>
      <c r="E1165" s="19"/>
      <c r="F1165" s="19"/>
      <c r="H1165" s="23">
        <f>6-H1164</f>
        <v>5.5</v>
      </c>
      <c r="I1165" s="43" t="str">
        <f>IF(H1165=0,"YA NO CUENTA CON ADMINISTRATIVOS","OK")</f>
        <v>OK</v>
      </c>
      <c r="J1165" s="44"/>
      <c r="K1165" s="44"/>
      <c r="L1165" s="44"/>
      <c r="M1165" s="45"/>
    </row>
    <row r="1166" spans="2:13" ht="17.399999999999999" x14ac:dyDescent="0.45">
      <c r="B1166" s="17"/>
      <c r="C1166" s="18">
        <v>0</v>
      </c>
      <c r="D1166" s="19"/>
      <c r="E1166" s="19"/>
      <c r="F1166" s="19"/>
      <c r="H1166" s="1"/>
    </row>
    <row r="1167" spans="2:13" ht="17.399999999999999" x14ac:dyDescent="0.45">
      <c r="B1167" s="17"/>
      <c r="C1167" s="18">
        <v>0</v>
      </c>
      <c r="D1167" s="19"/>
      <c r="E1167" s="19"/>
      <c r="F1167" s="19"/>
    </row>
    <row r="1168" spans="2:13" ht="17.399999999999999" x14ac:dyDescent="0.45">
      <c r="B1168" s="17"/>
      <c r="C1168" s="18">
        <v>0</v>
      </c>
      <c r="D1168" s="19"/>
      <c r="E1168" s="19"/>
      <c r="F1168" s="19"/>
      <c r="H1168" s="24" t="s">
        <v>161</v>
      </c>
      <c r="I1168" s="24"/>
      <c r="J1168" s="24"/>
      <c r="K1168" s="25"/>
      <c r="L1168" s="25"/>
    </row>
    <row r="1169" spans="2:13" ht="17.399999999999999" x14ac:dyDescent="0.45">
      <c r="B1169" s="17"/>
      <c r="C1169" s="18">
        <v>0</v>
      </c>
      <c r="D1169" s="19"/>
      <c r="E1169" s="19"/>
      <c r="F1169" s="19"/>
      <c r="H1169" s="24" t="s">
        <v>30</v>
      </c>
      <c r="K1169" s="25"/>
      <c r="L1169" s="32"/>
      <c r="M1169" s="33" t="s">
        <v>27</v>
      </c>
    </row>
    <row r="1170" spans="2:13" ht="17.399999999999999" x14ac:dyDescent="0.45">
      <c r="B1170" s="17"/>
      <c r="C1170" s="18">
        <v>0</v>
      </c>
      <c r="D1170" s="19"/>
      <c r="E1170" s="19"/>
      <c r="F1170" s="19"/>
      <c r="H1170" s="24" t="s">
        <v>140</v>
      </c>
      <c r="K1170" s="25">
        <v>45810</v>
      </c>
      <c r="L1170" s="25">
        <v>46022</v>
      </c>
    </row>
    <row r="1171" spans="2:13" ht="17.399999999999999" x14ac:dyDescent="0.45">
      <c r="B1171" s="17"/>
      <c r="C1171" s="18">
        <v>0</v>
      </c>
      <c r="D1171" s="19"/>
      <c r="E1171" s="19"/>
      <c r="F1171" s="19"/>
    </row>
    <row r="1172" spans="2:13" ht="17.399999999999999" x14ac:dyDescent="0.45">
      <c r="B1172" s="17"/>
      <c r="C1172" s="18">
        <v>0</v>
      </c>
      <c r="D1172" s="19"/>
      <c r="E1172" s="19"/>
      <c r="F1172" s="19"/>
    </row>
    <row r="1173" spans="2:13" ht="17.399999999999999" x14ac:dyDescent="0.45">
      <c r="B1173" s="17"/>
      <c r="C1173" s="18">
        <v>0</v>
      </c>
      <c r="D1173" s="19"/>
      <c r="E1173" s="19"/>
      <c r="F1173" s="19"/>
    </row>
    <row r="1174" spans="2:13" ht="17.399999999999999" x14ac:dyDescent="0.45">
      <c r="B1174" s="17"/>
      <c r="C1174" s="18">
        <v>0</v>
      </c>
      <c r="D1174" s="19"/>
      <c r="E1174" s="19"/>
      <c r="F1174" s="19"/>
    </row>
    <row r="1175" spans="2:13" ht="17.399999999999999" x14ac:dyDescent="0.45">
      <c r="B1175" s="17"/>
      <c r="C1175" s="18">
        <v>0</v>
      </c>
      <c r="D1175" s="19"/>
      <c r="E1175" s="19"/>
      <c r="F1175" s="19"/>
    </row>
    <row r="1176" spans="2:13" ht="17.399999999999999" x14ac:dyDescent="0.45">
      <c r="B1176" s="17"/>
      <c r="C1176" s="18">
        <v>0</v>
      </c>
      <c r="D1176" s="19"/>
      <c r="E1176" s="19"/>
      <c r="F1176" s="19"/>
    </row>
    <row r="1177" spans="2:13" ht="18" thickBot="1" x14ac:dyDescent="0.5">
      <c r="B1177" s="17"/>
      <c r="C1177" s="20">
        <v>0</v>
      </c>
      <c r="D1177" s="21"/>
      <c r="E1177" s="21"/>
      <c r="F1177" s="21"/>
    </row>
    <row r="1178" spans="2:13" ht="21.6" thickBot="1" x14ac:dyDescent="0.55000000000000004">
      <c r="B1178" s="7">
        <f>+D1152-E1152</f>
        <v>0</v>
      </c>
      <c r="C1178" s="46" t="str">
        <f>IF(D1152&lt;=E1152,"YA NO TIENE FERIADOS","PUEDE SOLICITAR DIAS FERIADOS")</f>
        <v>YA NO TIENE FERIADOS</v>
      </c>
      <c r="D1178" s="47"/>
      <c r="E1178" s="47"/>
      <c r="F1178" s="48"/>
    </row>
    <row r="1179" spans="2:13" ht="19.2" thickBot="1" x14ac:dyDescent="0.5">
      <c r="C1179" s="49" t="str">
        <f>IF(E1152&gt;D1152,"EXISTE UN ERROR","OK")</f>
        <v>OK</v>
      </c>
      <c r="D1179" s="50"/>
      <c r="E1179" s="50"/>
      <c r="F1179" s="51"/>
    </row>
    <row r="1182" spans="2:13" ht="19.2" thickBot="1" x14ac:dyDescent="0.5">
      <c r="B1182" s="22" t="s">
        <v>162</v>
      </c>
      <c r="H1182" s="22" t="str">
        <f>+B1182</f>
        <v>PEREZ GUTIERREZ JAVIERA</v>
      </c>
    </row>
    <row r="1183" spans="2:13" ht="18.600000000000001" thickBot="1" x14ac:dyDescent="0.4">
      <c r="B1183" s="5" t="s">
        <v>0</v>
      </c>
      <c r="C1183" s="5" t="s">
        <v>1</v>
      </c>
      <c r="D1183" s="5" t="s">
        <v>11</v>
      </c>
      <c r="E1183" s="6" t="s">
        <v>2</v>
      </c>
      <c r="F1183" s="6" t="s">
        <v>7</v>
      </c>
      <c r="H1183" s="2" t="s">
        <v>3</v>
      </c>
      <c r="I1183" s="3" t="s">
        <v>4</v>
      </c>
      <c r="J1183" s="3" t="s">
        <v>5</v>
      </c>
      <c r="K1183" s="3" t="s">
        <v>6</v>
      </c>
      <c r="L1183" s="3" t="s">
        <v>7</v>
      </c>
      <c r="M1183" s="4" t="s">
        <v>8</v>
      </c>
    </row>
    <row r="1184" spans="2:13" ht="17.399999999999999" x14ac:dyDescent="0.45">
      <c r="B1184" s="8">
        <v>0</v>
      </c>
      <c r="C1184" s="9">
        <v>0</v>
      </c>
      <c r="D1184" s="10">
        <f>+B1184+C1184</f>
        <v>0</v>
      </c>
      <c r="E1184" s="10">
        <f>SUM(B1185:B1209)</f>
        <v>0</v>
      </c>
      <c r="F1184" s="11"/>
      <c r="H1184" s="13">
        <v>1</v>
      </c>
      <c r="I1184" s="14"/>
      <c r="J1184" s="27">
        <v>45920</v>
      </c>
      <c r="K1184" s="27">
        <v>45920</v>
      </c>
      <c r="L1184" s="35" t="s">
        <v>176</v>
      </c>
      <c r="M1184" s="28"/>
    </row>
    <row r="1185" spans="2:13" ht="17.399999999999999" x14ac:dyDescent="0.45">
      <c r="B1185" s="17"/>
      <c r="C1185" s="18">
        <v>0</v>
      </c>
      <c r="D1185" s="26"/>
      <c r="E1185" s="26"/>
      <c r="F1185" s="18"/>
      <c r="H1185" s="15"/>
      <c r="I1185" s="14"/>
      <c r="J1185" s="31"/>
      <c r="K1185" s="31"/>
      <c r="L1185" s="29"/>
      <c r="M1185" s="29"/>
    </row>
    <row r="1186" spans="2:13" ht="17.399999999999999" x14ac:dyDescent="0.45">
      <c r="B1186" s="17"/>
      <c r="C1186" s="18">
        <v>0</v>
      </c>
      <c r="D1186" s="26"/>
      <c r="E1186" s="26"/>
      <c r="F1186" s="18"/>
      <c r="H1186" s="15"/>
      <c r="I1186" s="14"/>
      <c r="J1186" s="31"/>
      <c r="K1186" s="31"/>
      <c r="L1186" s="29"/>
      <c r="M1186" s="29"/>
    </row>
    <row r="1187" spans="2:13" ht="17.399999999999999" x14ac:dyDescent="0.45">
      <c r="B1187" s="17"/>
      <c r="C1187" s="18">
        <v>0</v>
      </c>
      <c r="D1187" s="26"/>
      <c r="E1187" s="26"/>
      <c r="F1187" s="18"/>
      <c r="H1187" s="15"/>
      <c r="I1187" s="14"/>
      <c r="J1187" s="31"/>
      <c r="K1187" s="31"/>
      <c r="L1187" s="29"/>
      <c r="M1187" s="29"/>
    </row>
    <row r="1188" spans="2:13" ht="17.399999999999999" x14ac:dyDescent="0.45">
      <c r="B1188" s="17"/>
      <c r="C1188" s="18">
        <v>0</v>
      </c>
      <c r="D1188" s="26"/>
      <c r="E1188" s="26"/>
      <c r="F1188" s="18"/>
      <c r="H1188" s="15"/>
      <c r="I1188" s="14"/>
      <c r="J1188" s="31"/>
      <c r="K1188" s="31"/>
      <c r="L1188" s="29"/>
      <c r="M1188" s="29"/>
    </row>
    <row r="1189" spans="2:13" ht="17.399999999999999" x14ac:dyDescent="0.45">
      <c r="B1189" s="17"/>
      <c r="C1189" s="18">
        <v>0</v>
      </c>
      <c r="D1189" s="26"/>
      <c r="E1189" s="26"/>
      <c r="F1189" s="18"/>
      <c r="H1189" s="15"/>
      <c r="I1189" s="14"/>
      <c r="J1189" s="29"/>
      <c r="K1189" s="29"/>
      <c r="L1189" s="29"/>
      <c r="M1189" s="29"/>
    </row>
    <row r="1190" spans="2:13" ht="17.399999999999999" x14ac:dyDescent="0.45">
      <c r="B1190" s="17"/>
      <c r="C1190" s="18">
        <v>0</v>
      </c>
      <c r="D1190" s="26"/>
      <c r="E1190" s="26"/>
      <c r="F1190" s="18"/>
      <c r="H1190" s="15"/>
      <c r="I1190" s="14"/>
      <c r="J1190" s="29"/>
      <c r="K1190" s="29"/>
      <c r="L1190" s="29"/>
      <c r="M1190" s="29"/>
    </row>
    <row r="1191" spans="2:13" ht="17.399999999999999" x14ac:dyDescent="0.45">
      <c r="B1191" s="17"/>
      <c r="C1191" s="18">
        <v>0</v>
      </c>
      <c r="D1191" s="26"/>
      <c r="E1191" s="26"/>
      <c r="F1191" s="18"/>
      <c r="H1191" s="15"/>
      <c r="I1191" s="14"/>
      <c r="J1191" s="29"/>
      <c r="K1191" s="29"/>
      <c r="L1191" s="29"/>
      <c r="M1191" s="29"/>
    </row>
    <row r="1192" spans="2:13" ht="17.399999999999999" x14ac:dyDescent="0.45">
      <c r="B1192" s="17"/>
      <c r="C1192" s="18">
        <v>0</v>
      </c>
      <c r="D1192" s="26"/>
      <c r="E1192" s="26"/>
      <c r="F1192" s="18"/>
      <c r="H1192" s="15"/>
      <c r="I1192" s="14"/>
      <c r="J1192" s="29"/>
      <c r="K1192" s="29"/>
      <c r="L1192" s="29"/>
      <c r="M1192" s="29"/>
    </row>
    <row r="1193" spans="2:13" ht="17.399999999999999" x14ac:dyDescent="0.45">
      <c r="B1193" s="17"/>
      <c r="C1193" s="18">
        <v>0</v>
      </c>
      <c r="D1193" s="26"/>
      <c r="E1193" s="26"/>
      <c r="F1193" s="18"/>
      <c r="H1193" s="15"/>
      <c r="I1193" s="14"/>
      <c r="J1193" s="29"/>
      <c r="K1193" s="29"/>
      <c r="L1193" s="29"/>
      <c r="M1193" s="29"/>
    </row>
    <row r="1194" spans="2:13" ht="17.399999999999999" x14ac:dyDescent="0.45">
      <c r="B1194" s="17"/>
      <c r="C1194" s="18">
        <v>0</v>
      </c>
      <c r="D1194" s="18"/>
      <c r="E1194" s="18"/>
      <c r="F1194" s="18"/>
      <c r="H1194" s="15"/>
      <c r="I1194" s="14"/>
      <c r="J1194" s="29"/>
      <c r="K1194" s="29"/>
      <c r="L1194" s="29"/>
      <c r="M1194" s="29"/>
    </row>
    <row r="1195" spans="2:13" ht="18" thickBot="1" x14ac:dyDescent="0.5">
      <c r="B1195" s="17"/>
      <c r="C1195" s="18">
        <v>0</v>
      </c>
      <c r="D1195" s="18"/>
      <c r="E1195" s="18"/>
      <c r="F1195" s="18"/>
      <c r="H1195" s="16"/>
      <c r="I1195" s="14"/>
      <c r="J1195" s="30"/>
      <c r="K1195" s="30"/>
      <c r="L1195" s="30"/>
      <c r="M1195" s="30"/>
    </row>
    <row r="1196" spans="2:13" ht="21.6" thickBot="1" x14ac:dyDescent="0.55000000000000004">
      <c r="B1196" s="17"/>
      <c r="C1196" s="18">
        <v>0</v>
      </c>
      <c r="D1196" s="19"/>
      <c r="E1196" s="19"/>
      <c r="F1196" s="19"/>
      <c r="H1196" s="12">
        <f>SUM(H1184:H1195)</f>
        <v>1</v>
      </c>
      <c r="I1196" s="43" t="str">
        <f>IF(H1196=6,"YA NO PUEDE SOLICITAR DIAS ADMINISTRATIVOS","PUEDE SOLICITAR DIAS ADMINISTRATIVOS")</f>
        <v>PUEDE SOLICITAR DIAS ADMINISTRATIVOS</v>
      </c>
      <c r="J1196" s="44"/>
      <c r="K1196" s="44"/>
      <c r="L1196" s="44"/>
      <c r="M1196" s="45"/>
    </row>
    <row r="1197" spans="2:13" ht="21.6" thickBot="1" x14ac:dyDescent="0.55000000000000004">
      <c r="B1197" s="17"/>
      <c r="C1197" s="18">
        <v>0</v>
      </c>
      <c r="D1197" s="19"/>
      <c r="E1197" s="19"/>
      <c r="F1197" s="19"/>
      <c r="H1197" s="23">
        <f>6-H1196</f>
        <v>5</v>
      </c>
      <c r="I1197" s="43" t="str">
        <f>IF(H1197=0,"YA NO CUENTA CON ADMINISTRATIVOS","OK")</f>
        <v>OK</v>
      </c>
      <c r="J1197" s="44"/>
      <c r="K1197" s="44"/>
      <c r="L1197" s="44"/>
      <c r="M1197" s="45"/>
    </row>
    <row r="1198" spans="2:13" ht="17.399999999999999" x14ac:dyDescent="0.45">
      <c r="B1198" s="17"/>
      <c r="C1198" s="18">
        <v>0</v>
      </c>
      <c r="D1198" s="19"/>
      <c r="E1198" s="19"/>
      <c r="F1198" s="19"/>
      <c r="H1198" s="1"/>
    </row>
    <row r="1199" spans="2:13" ht="17.399999999999999" x14ac:dyDescent="0.45">
      <c r="B1199" s="17"/>
      <c r="C1199" s="18">
        <v>0</v>
      </c>
      <c r="D1199" s="19"/>
      <c r="E1199" s="19"/>
      <c r="F1199" s="19"/>
    </row>
    <row r="1200" spans="2:13" ht="17.399999999999999" x14ac:dyDescent="0.45">
      <c r="B1200" s="17"/>
      <c r="C1200" s="18">
        <v>0</v>
      </c>
      <c r="D1200" s="19"/>
      <c r="E1200" s="19"/>
      <c r="F1200" s="19"/>
      <c r="H1200" s="24"/>
      <c r="I1200" s="24"/>
      <c r="J1200" s="24"/>
      <c r="K1200" s="25"/>
      <c r="L1200" s="25"/>
    </row>
    <row r="1201" spans="2:13" ht="17.399999999999999" x14ac:dyDescent="0.45">
      <c r="B1201" s="17"/>
      <c r="C1201" s="18">
        <v>0</v>
      </c>
      <c r="D1201" s="19"/>
      <c r="E1201" s="19"/>
      <c r="F1201" s="19"/>
      <c r="H1201" s="24" t="s">
        <v>62</v>
      </c>
      <c r="K1201" s="25"/>
      <c r="L1201" s="32"/>
      <c r="M1201" s="33" t="s">
        <v>27</v>
      </c>
    </row>
    <row r="1202" spans="2:13" ht="17.399999999999999" x14ac:dyDescent="0.45">
      <c r="B1202" s="17"/>
      <c r="C1202" s="18">
        <v>0</v>
      </c>
      <c r="D1202" s="19"/>
      <c r="E1202" s="19"/>
      <c r="F1202" s="19"/>
      <c r="H1202" s="24" t="s">
        <v>140</v>
      </c>
      <c r="K1202" s="25">
        <v>45882</v>
      </c>
      <c r="L1202" s="25">
        <v>46022</v>
      </c>
    </row>
    <row r="1203" spans="2:13" ht="17.399999999999999" x14ac:dyDescent="0.45">
      <c r="B1203" s="17"/>
      <c r="C1203" s="18">
        <v>0</v>
      </c>
      <c r="D1203" s="19"/>
      <c r="E1203" s="19"/>
      <c r="F1203" s="19"/>
    </row>
    <row r="1204" spans="2:13" ht="17.399999999999999" x14ac:dyDescent="0.45">
      <c r="B1204" s="17"/>
      <c r="C1204" s="18">
        <v>0</v>
      </c>
      <c r="D1204" s="19"/>
      <c r="E1204" s="19"/>
      <c r="F1204" s="19"/>
    </row>
    <row r="1205" spans="2:13" ht="17.399999999999999" x14ac:dyDescent="0.45">
      <c r="B1205" s="17"/>
      <c r="C1205" s="18">
        <v>0</v>
      </c>
      <c r="D1205" s="19"/>
      <c r="E1205" s="19"/>
      <c r="F1205" s="19"/>
    </row>
    <row r="1206" spans="2:13" ht="17.399999999999999" x14ac:dyDescent="0.45">
      <c r="B1206" s="17"/>
      <c r="C1206" s="18">
        <v>0</v>
      </c>
      <c r="D1206" s="19"/>
      <c r="E1206" s="19"/>
      <c r="F1206" s="19"/>
    </row>
    <row r="1207" spans="2:13" ht="17.399999999999999" x14ac:dyDescent="0.45">
      <c r="B1207" s="17"/>
      <c r="C1207" s="18">
        <v>0</v>
      </c>
      <c r="D1207" s="19"/>
      <c r="E1207" s="19"/>
      <c r="F1207" s="19"/>
    </row>
    <row r="1208" spans="2:13" ht="17.399999999999999" x14ac:dyDescent="0.45">
      <c r="B1208" s="17"/>
      <c r="C1208" s="18">
        <v>0</v>
      </c>
      <c r="D1208" s="19"/>
      <c r="E1208" s="19"/>
      <c r="F1208" s="19"/>
    </row>
    <row r="1209" spans="2:13" ht="18" thickBot="1" x14ac:dyDescent="0.5">
      <c r="B1209" s="17"/>
      <c r="C1209" s="20">
        <v>0</v>
      </c>
      <c r="D1209" s="21"/>
      <c r="E1209" s="21"/>
      <c r="F1209" s="21"/>
    </row>
    <row r="1210" spans="2:13" ht="21.6" thickBot="1" x14ac:dyDescent="0.55000000000000004">
      <c r="B1210" s="7">
        <f>+D1184-E1184</f>
        <v>0</v>
      </c>
      <c r="C1210" s="46" t="str">
        <f>IF(D1184&lt;=E1184,"YA NO TIENE FERIADOS","PUEDE SOLICITAR DIAS FERIADOS")</f>
        <v>YA NO TIENE FERIADOS</v>
      </c>
      <c r="D1210" s="47"/>
      <c r="E1210" s="47"/>
      <c r="F1210" s="48"/>
    </row>
    <row r="1211" spans="2:13" ht="19.2" thickBot="1" x14ac:dyDescent="0.5">
      <c r="C1211" s="49" t="str">
        <f>IF(E1184&gt;D1184,"EXISTE UN ERROR","OK")</f>
        <v>OK</v>
      </c>
      <c r="D1211" s="50"/>
      <c r="E1211" s="50"/>
      <c r="F1211" s="51"/>
    </row>
    <row r="1214" spans="2:13" ht="19.2" thickBot="1" x14ac:dyDescent="0.5">
      <c r="B1214" s="22" t="s">
        <v>163</v>
      </c>
      <c r="H1214" s="22" t="str">
        <f>+B1214</f>
        <v>BAEZA SOTOMAYOR KATHERINE</v>
      </c>
    </row>
    <row r="1215" spans="2:13" ht="18.600000000000001" thickBot="1" x14ac:dyDescent="0.4">
      <c r="B1215" s="5" t="s">
        <v>0</v>
      </c>
      <c r="C1215" s="5" t="s">
        <v>1</v>
      </c>
      <c r="D1215" s="5" t="s">
        <v>11</v>
      </c>
      <c r="E1215" s="6" t="s">
        <v>2</v>
      </c>
      <c r="F1215" s="6" t="s">
        <v>7</v>
      </c>
      <c r="H1215" s="2" t="s">
        <v>3</v>
      </c>
      <c r="I1215" s="3" t="s">
        <v>4</v>
      </c>
      <c r="J1215" s="3" t="s">
        <v>5</v>
      </c>
      <c r="K1215" s="3" t="s">
        <v>6</v>
      </c>
      <c r="L1215" s="3" t="s">
        <v>7</v>
      </c>
      <c r="M1215" s="4" t="s">
        <v>8</v>
      </c>
    </row>
    <row r="1216" spans="2:13" ht="17.399999999999999" x14ac:dyDescent="0.45">
      <c r="B1216" s="8">
        <v>0</v>
      </c>
      <c r="C1216" s="9">
        <v>0</v>
      </c>
      <c r="D1216" s="10">
        <f>+B1216+C1216</f>
        <v>0</v>
      </c>
      <c r="E1216" s="10">
        <f>SUM(B1217:B1241)</f>
        <v>0</v>
      </c>
      <c r="F1216" s="11"/>
      <c r="H1216" s="13">
        <v>1</v>
      </c>
      <c r="I1216" s="14"/>
      <c r="J1216" s="27">
        <v>45920</v>
      </c>
      <c r="K1216" s="27">
        <v>45920</v>
      </c>
      <c r="L1216" s="35" t="s">
        <v>176</v>
      </c>
      <c r="M1216" s="28"/>
    </row>
    <row r="1217" spans="2:13" ht="17.399999999999999" x14ac:dyDescent="0.45">
      <c r="B1217" s="17"/>
      <c r="C1217" s="18">
        <v>0</v>
      </c>
      <c r="D1217" s="26"/>
      <c r="E1217" s="26"/>
      <c r="F1217" s="18"/>
      <c r="H1217" s="15"/>
      <c r="I1217" s="14"/>
      <c r="J1217" s="31"/>
      <c r="K1217" s="31"/>
      <c r="L1217" s="29"/>
      <c r="M1217" s="29"/>
    </row>
    <row r="1218" spans="2:13" ht="17.399999999999999" x14ac:dyDescent="0.45">
      <c r="B1218" s="17"/>
      <c r="C1218" s="18">
        <v>0</v>
      </c>
      <c r="D1218" s="26"/>
      <c r="E1218" s="26"/>
      <c r="F1218" s="18"/>
      <c r="H1218" s="15"/>
      <c r="I1218" s="14"/>
      <c r="J1218" s="31"/>
      <c r="K1218" s="31"/>
      <c r="L1218" s="29"/>
      <c r="M1218" s="29"/>
    </row>
    <row r="1219" spans="2:13" ht="17.399999999999999" x14ac:dyDescent="0.45">
      <c r="B1219" s="17"/>
      <c r="C1219" s="18">
        <v>0</v>
      </c>
      <c r="D1219" s="26"/>
      <c r="E1219" s="26"/>
      <c r="F1219" s="18"/>
      <c r="H1219" s="15"/>
      <c r="I1219" s="14"/>
      <c r="J1219" s="31"/>
      <c r="K1219" s="31"/>
      <c r="L1219" s="29"/>
      <c r="M1219" s="29"/>
    </row>
    <row r="1220" spans="2:13" ht="17.399999999999999" x14ac:dyDescent="0.45">
      <c r="B1220" s="17"/>
      <c r="C1220" s="18">
        <v>0</v>
      </c>
      <c r="D1220" s="26"/>
      <c r="E1220" s="26"/>
      <c r="F1220" s="18"/>
      <c r="H1220" s="15"/>
      <c r="I1220" s="14"/>
      <c r="J1220" s="31"/>
      <c r="K1220" s="31"/>
      <c r="L1220" s="29"/>
      <c r="M1220" s="29"/>
    </row>
    <row r="1221" spans="2:13" ht="17.399999999999999" x14ac:dyDescent="0.45">
      <c r="B1221" s="17"/>
      <c r="C1221" s="18">
        <v>0</v>
      </c>
      <c r="D1221" s="26"/>
      <c r="E1221" s="26"/>
      <c r="F1221" s="18"/>
      <c r="H1221" s="15"/>
      <c r="I1221" s="14"/>
      <c r="J1221" s="29"/>
      <c r="K1221" s="29"/>
      <c r="L1221" s="29"/>
      <c r="M1221" s="29"/>
    </row>
    <row r="1222" spans="2:13" ht="17.399999999999999" x14ac:dyDescent="0.45">
      <c r="B1222" s="17"/>
      <c r="C1222" s="18">
        <v>0</v>
      </c>
      <c r="D1222" s="26"/>
      <c r="E1222" s="26"/>
      <c r="F1222" s="18"/>
      <c r="H1222" s="15"/>
      <c r="I1222" s="14"/>
      <c r="J1222" s="29"/>
      <c r="K1222" s="29"/>
      <c r="L1222" s="29"/>
      <c r="M1222" s="29"/>
    </row>
    <row r="1223" spans="2:13" ht="17.399999999999999" x14ac:dyDescent="0.45">
      <c r="B1223" s="17"/>
      <c r="C1223" s="18">
        <v>0</v>
      </c>
      <c r="D1223" s="26"/>
      <c r="E1223" s="26"/>
      <c r="F1223" s="18"/>
      <c r="H1223" s="15"/>
      <c r="I1223" s="14"/>
      <c r="J1223" s="29"/>
      <c r="K1223" s="29"/>
      <c r="L1223" s="29"/>
      <c r="M1223" s="29"/>
    </row>
    <row r="1224" spans="2:13" ht="17.399999999999999" x14ac:dyDescent="0.45">
      <c r="B1224" s="17"/>
      <c r="C1224" s="18">
        <v>0</v>
      </c>
      <c r="D1224" s="26"/>
      <c r="E1224" s="26"/>
      <c r="F1224" s="18"/>
      <c r="H1224" s="15"/>
      <c r="I1224" s="14"/>
      <c r="J1224" s="29"/>
      <c r="K1224" s="29"/>
      <c r="L1224" s="29"/>
      <c r="M1224" s="29"/>
    </row>
    <row r="1225" spans="2:13" ht="17.399999999999999" x14ac:dyDescent="0.45">
      <c r="B1225" s="17"/>
      <c r="C1225" s="18">
        <v>0</v>
      </c>
      <c r="D1225" s="26"/>
      <c r="E1225" s="26"/>
      <c r="F1225" s="18"/>
      <c r="H1225" s="15"/>
      <c r="I1225" s="14"/>
      <c r="J1225" s="29"/>
      <c r="K1225" s="29"/>
      <c r="L1225" s="29"/>
      <c r="M1225" s="29"/>
    </row>
    <row r="1226" spans="2:13" ht="17.399999999999999" x14ac:dyDescent="0.45">
      <c r="B1226" s="17"/>
      <c r="C1226" s="18">
        <v>0</v>
      </c>
      <c r="D1226" s="18"/>
      <c r="E1226" s="18"/>
      <c r="F1226" s="18"/>
      <c r="H1226" s="15"/>
      <c r="I1226" s="14"/>
      <c r="J1226" s="29"/>
      <c r="K1226" s="29"/>
      <c r="L1226" s="29"/>
      <c r="M1226" s="29"/>
    </row>
    <row r="1227" spans="2:13" ht="18" thickBot="1" x14ac:dyDescent="0.5">
      <c r="B1227" s="17"/>
      <c r="C1227" s="18">
        <v>0</v>
      </c>
      <c r="D1227" s="18"/>
      <c r="E1227" s="18"/>
      <c r="F1227" s="18"/>
      <c r="H1227" s="16"/>
      <c r="I1227" s="14"/>
      <c r="J1227" s="30"/>
      <c r="K1227" s="30"/>
      <c r="L1227" s="30"/>
      <c r="M1227" s="30"/>
    </row>
    <row r="1228" spans="2:13" ht="21.6" thickBot="1" x14ac:dyDescent="0.55000000000000004">
      <c r="B1228" s="17"/>
      <c r="C1228" s="18">
        <v>0</v>
      </c>
      <c r="D1228" s="19"/>
      <c r="E1228" s="19"/>
      <c r="F1228" s="19"/>
      <c r="H1228" s="12">
        <f>SUM(H1216:H1227)</f>
        <v>1</v>
      </c>
      <c r="I1228" s="43" t="str">
        <f>IF(H1228=6,"YA NO PUEDE SOLICITAR DIAS ADMINISTRATIVOS","PUEDE SOLICITAR DIAS ADMINISTRATIVOS")</f>
        <v>PUEDE SOLICITAR DIAS ADMINISTRATIVOS</v>
      </c>
      <c r="J1228" s="44"/>
      <c r="K1228" s="44"/>
      <c r="L1228" s="44"/>
      <c r="M1228" s="45"/>
    </row>
    <row r="1229" spans="2:13" ht="21.6" thickBot="1" x14ac:dyDescent="0.55000000000000004">
      <c r="B1229" s="17"/>
      <c r="C1229" s="18">
        <v>0</v>
      </c>
      <c r="D1229" s="19"/>
      <c r="E1229" s="19"/>
      <c r="F1229" s="19"/>
      <c r="H1229" s="23">
        <f>6-H1228</f>
        <v>5</v>
      </c>
      <c r="I1229" s="43" t="str">
        <f>IF(H1229=0,"YA NO CUENTA CON ADMINISTRATIVOS","OK")</f>
        <v>OK</v>
      </c>
      <c r="J1229" s="44"/>
      <c r="K1229" s="44"/>
      <c r="L1229" s="44"/>
      <c r="M1229" s="45"/>
    </row>
    <row r="1230" spans="2:13" ht="17.399999999999999" x14ac:dyDescent="0.45">
      <c r="B1230" s="17"/>
      <c r="C1230" s="18">
        <v>0</v>
      </c>
      <c r="D1230" s="19"/>
      <c r="E1230" s="19"/>
      <c r="F1230" s="19"/>
      <c r="H1230" s="1"/>
    </row>
    <row r="1231" spans="2:13" ht="17.399999999999999" x14ac:dyDescent="0.45">
      <c r="B1231" s="17"/>
      <c r="C1231" s="18">
        <v>0</v>
      </c>
      <c r="D1231" s="19"/>
      <c r="E1231" s="19"/>
      <c r="F1231" s="19"/>
    </row>
    <row r="1232" spans="2:13" ht="17.399999999999999" x14ac:dyDescent="0.45">
      <c r="B1232" s="17"/>
      <c r="C1232" s="18">
        <v>0</v>
      </c>
      <c r="D1232" s="19"/>
      <c r="E1232" s="19"/>
      <c r="F1232" s="19"/>
      <c r="H1232" s="24" t="s">
        <v>164</v>
      </c>
      <c r="I1232" s="24"/>
      <c r="J1232" s="24"/>
      <c r="K1232" s="25"/>
      <c r="L1232" s="25"/>
    </row>
    <row r="1233" spans="2:13" ht="17.399999999999999" x14ac:dyDescent="0.45">
      <c r="B1233" s="17"/>
      <c r="C1233" s="18">
        <v>0</v>
      </c>
      <c r="D1233" s="19"/>
      <c r="E1233" s="19"/>
      <c r="F1233" s="19"/>
      <c r="H1233" s="24"/>
      <c r="K1233" s="25"/>
      <c r="L1233" s="32"/>
      <c r="M1233" s="33" t="s">
        <v>27</v>
      </c>
    </row>
    <row r="1234" spans="2:13" ht="17.399999999999999" x14ac:dyDescent="0.45">
      <c r="B1234" s="17"/>
      <c r="C1234" s="18">
        <v>0</v>
      </c>
      <c r="D1234" s="19"/>
      <c r="E1234" s="19"/>
      <c r="F1234" s="19"/>
      <c r="H1234" s="24" t="s">
        <v>140</v>
      </c>
      <c r="K1234" s="25">
        <v>45881</v>
      </c>
      <c r="L1234" s="25">
        <v>46022</v>
      </c>
    </row>
    <row r="1235" spans="2:13" ht="17.399999999999999" x14ac:dyDescent="0.45">
      <c r="B1235" s="17"/>
      <c r="C1235" s="18">
        <v>0</v>
      </c>
      <c r="D1235" s="19"/>
      <c r="E1235" s="19"/>
      <c r="F1235" s="19"/>
    </row>
    <row r="1236" spans="2:13" ht="17.399999999999999" x14ac:dyDescent="0.45">
      <c r="B1236" s="17"/>
      <c r="C1236" s="18">
        <v>0</v>
      </c>
      <c r="D1236" s="19"/>
      <c r="E1236" s="19"/>
      <c r="F1236" s="19"/>
    </row>
    <row r="1237" spans="2:13" ht="17.399999999999999" x14ac:dyDescent="0.45">
      <c r="B1237" s="17"/>
      <c r="C1237" s="18">
        <v>0</v>
      </c>
      <c r="D1237" s="19"/>
      <c r="E1237" s="19"/>
      <c r="F1237" s="19"/>
    </row>
    <row r="1238" spans="2:13" ht="17.399999999999999" x14ac:dyDescent="0.45">
      <c r="B1238" s="17"/>
      <c r="C1238" s="18">
        <v>0</v>
      </c>
      <c r="D1238" s="19"/>
      <c r="E1238" s="19"/>
      <c r="F1238" s="19"/>
    </row>
    <row r="1239" spans="2:13" ht="17.399999999999999" x14ac:dyDescent="0.45">
      <c r="B1239" s="17"/>
      <c r="C1239" s="18">
        <v>0</v>
      </c>
      <c r="D1239" s="19"/>
      <c r="E1239" s="19"/>
      <c r="F1239" s="19"/>
    </row>
    <row r="1240" spans="2:13" ht="17.399999999999999" x14ac:dyDescent="0.45">
      <c r="B1240" s="17"/>
      <c r="C1240" s="18">
        <v>0</v>
      </c>
      <c r="D1240" s="19"/>
      <c r="E1240" s="19"/>
      <c r="F1240" s="19"/>
    </row>
    <row r="1241" spans="2:13" ht="18" thickBot="1" x14ac:dyDescent="0.5">
      <c r="B1241" s="17"/>
      <c r="C1241" s="20">
        <v>0</v>
      </c>
      <c r="D1241" s="21"/>
      <c r="E1241" s="21"/>
      <c r="F1241" s="21"/>
    </row>
    <row r="1242" spans="2:13" ht="21.6" thickBot="1" x14ac:dyDescent="0.55000000000000004">
      <c r="B1242" s="7">
        <f>+D1216-E1216</f>
        <v>0</v>
      </c>
      <c r="C1242" s="46" t="str">
        <f>IF(D1216&lt;=E1216,"YA NO TIENE FERIADOS","PUEDE SOLICITAR DIAS FERIADOS")</f>
        <v>YA NO TIENE FERIADOS</v>
      </c>
      <c r="D1242" s="47"/>
      <c r="E1242" s="47"/>
      <c r="F1242" s="48"/>
    </row>
    <row r="1243" spans="2:13" ht="19.2" thickBot="1" x14ac:dyDescent="0.5">
      <c r="C1243" s="49" t="str">
        <f>IF(E1216&gt;D1216,"EXISTE UN ERROR","OK")</f>
        <v>OK</v>
      </c>
      <c r="D1243" s="50"/>
      <c r="E1243" s="50"/>
      <c r="F1243" s="51"/>
    </row>
    <row r="1245" spans="2:13" ht="19.2" thickBot="1" x14ac:dyDescent="0.5">
      <c r="B1245" s="22" t="s">
        <v>202</v>
      </c>
      <c r="H1245" s="22" t="str">
        <f>+B1245</f>
        <v>CID ROJAS SILVANA POLETT</v>
      </c>
    </row>
    <row r="1246" spans="2:13" ht="18.600000000000001" thickBot="1" x14ac:dyDescent="0.4">
      <c r="B1246" s="5" t="s">
        <v>0</v>
      </c>
      <c r="C1246" s="5" t="s">
        <v>1</v>
      </c>
      <c r="D1246" s="5" t="s">
        <v>11</v>
      </c>
      <c r="E1246" s="6" t="s">
        <v>2</v>
      </c>
      <c r="F1246" s="6" t="s">
        <v>7</v>
      </c>
      <c r="H1246" s="2" t="s">
        <v>3</v>
      </c>
      <c r="I1246" s="3" t="s">
        <v>4</v>
      </c>
      <c r="J1246" s="3" t="s">
        <v>5</v>
      </c>
      <c r="K1246" s="3" t="s">
        <v>6</v>
      </c>
      <c r="L1246" s="3" t="s">
        <v>7</v>
      </c>
      <c r="M1246" s="4" t="s">
        <v>8</v>
      </c>
    </row>
    <row r="1247" spans="2:13" ht="17.399999999999999" x14ac:dyDescent="0.45">
      <c r="B1247" s="8">
        <v>0</v>
      </c>
      <c r="C1247" s="9">
        <v>0</v>
      </c>
      <c r="D1247" s="10">
        <f>+B1247+C1247</f>
        <v>0</v>
      </c>
      <c r="E1247" s="10">
        <f>SUM(B1248:B1272)</f>
        <v>0</v>
      </c>
      <c r="F1247" s="11"/>
      <c r="H1247" s="13">
        <v>2</v>
      </c>
      <c r="I1247" s="14"/>
      <c r="J1247" s="27">
        <v>45882</v>
      </c>
      <c r="K1247" s="27">
        <v>45883</v>
      </c>
      <c r="L1247" s="35" t="s">
        <v>201</v>
      </c>
      <c r="M1247" s="28"/>
    </row>
    <row r="1248" spans="2:13" ht="17.399999999999999" x14ac:dyDescent="0.45">
      <c r="B1248" s="17"/>
      <c r="C1248" s="18">
        <v>0</v>
      </c>
      <c r="D1248" s="26"/>
      <c r="E1248" s="26"/>
      <c r="F1248" s="18"/>
      <c r="H1248" s="15">
        <v>1</v>
      </c>
      <c r="I1248" s="14"/>
      <c r="J1248" s="31">
        <v>45898</v>
      </c>
      <c r="K1248" s="31">
        <v>45898</v>
      </c>
      <c r="L1248" s="35" t="s">
        <v>201</v>
      </c>
      <c r="M1248" s="29"/>
    </row>
    <row r="1249" spans="2:13" ht="17.399999999999999" x14ac:dyDescent="0.45">
      <c r="B1249" s="17"/>
      <c r="C1249" s="18">
        <v>0</v>
      </c>
      <c r="D1249" s="26"/>
      <c r="E1249" s="26"/>
      <c r="F1249" s="18"/>
      <c r="H1249" s="15"/>
      <c r="I1249" s="14"/>
      <c r="J1249" s="31"/>
      <c r="K1249" s="31"/>
      <c r="L1249" s="29"/>
      <c r="M1249" s="29"/>
    </row>
    <row r="1250" spans="2:13" ht="17.399999999999999" x14ac:dyDescent="0.45">
      <c r="B1250" s="17"/>
      <c r="C1250" s="18">
        <v>0</v>
      </c>
      <c r="D1250" s="26"/>
      <c r="E1250" s="26"/>
      <c r="F1250" s="18"/>
      <c r="H1250" s="15"/>
      <c r="I1250" s="14"/>
      <c r="J1250" s="31"/>
      <c r="K1250" s="31"/>
      <c r="L1250" s="29"/>
      <c r="M1250" s="29"/>
    </row>
    <row r="1251" spans="2:13" ht="17.399999999999999" x14ac:dyDescent="0.45">
      <c r="B1251" s="17"/>
      <c r="C1251" s="18">
        <v>0</v>
      </c>
      <c r="D1251" s="26"/>
      <c r="E1251" s="26"/>
      <c r="F1251" s="18"/>
      <c r="H1251" s="15"/>
      <c r="I1251" s="14"/>
      <c r="J1251" s="31"/>
      <c r="K1251" s="31"/>
      <c r="L1251" s="29"/>
      <c r="M1251" s="29"/>
    </row>
    <row r="1252" spans="2:13" ht="17.399999999999999" x14ac:dyDescent="0.45">
      <c r="B1252" s="17"/>
      <c r="C1252" s="18">
        <v>0</v>
      </c>
      <c r="D1252" s="26"/>
      <c r="E1252" s="26"/>
      <c r="F1252" s="18"/>
      <c r="H1252" s="15"/>
      <c r="I1252" s="14"/>
      <c r="J1252" s="29"/>
      <c r="K1252" s="29"/>
      <c r="L1252" s="29"/>
      <c r="M1252" s="29"/>
    </row>
    <row r="1253" spans="2:13" ht="17.399999999999999" x14ac:dyDescent="0.45">
      <c r="B1253" s="17"/>
      <c r="C1253" s="18">
        <v>0</v>
      </c>
      <c r="D1253" s="26"/>
      <c r="E1253" s="26"/>
      <c r="F1253" s="18"/>
      <c r="H1253" s="15"/>
      <c r="I1253" s="14"/>
      <c r="J1253" s="29"/>
      <c r="K1253" s="29"/>
      <c r="L1253" s="29"/>
      <c r="M1253" s="29"/>
    </row>
    <row r="1254" spans="2:13" ht="17.399999999999999" x14ac:dyDescent="0.45">
      <c r="B1254" s="17"/>
      <c r="C1254" s="18">
        <v>0</v>
      </c>
      <c r="D1254" s="26"/>
      <c r="E1254" s="26"/>
      <c r="F1254" s="18"/>
      <c r="H1254" s="15"/>
      <c r="I1254" s="14"/>
      <c r="J1254" s="29"/>
      <c r="K1254" s="29"/>
      <c r="L1254" s="29"/>
      <c r="M1254" s="29"/>
    </row>
    <row r="1255" spans="2:13" ht="17.399999999999999" x14ac:dyDescent="0.45">
      <c r="B1255" s="17"/>
      <c r="C1255" s="18">
        <v>0</v>
      </c>
      <c r="D1255" s="26"/>
      <c r="E1255" s="26"/>
      <c r="F1255" s="18"/>
      <c r="H1255" s="15"/>
      <c r="I1255" s="14"/>
      <c r="J1255" s="29"/>
      <c r="K1255" s="29"/>
      <c r="L1255" s="29"/>
      <c r="M1255" s="29"/>
    </row>
    <row r="1256" spans="2:13" ht="17.399999999999999" x14ac:dyDescent="0.45">
      <c r="B1256" s="17"/>
      <c r="C1256" s="18">
        <v>0</v>
      </c>
      <c r="D1256" s="26"/>
      <c r="E1256" s="26"/>
      <c r="F1256" s="18"/>
      <c r="H1256" s="15"/>
      <c r="I1256" s="14"/>
      <c r="J1256" s="29"/>
      <c r="K1256" s="29"/>
      <c r="L1256" s="29"/>
      <c r="M1256" s="29"/>
    </row>
    <row r="1257" spans="2:13" ht="17.399999999999999" x14ac:dyDescent="0.45">
      <c r="B1257" s="17"/>
      <c r="C1257" s="18">
        <v>0</v>
      </c>
      <c r="D1257" s="18"/>
      <c r="E1257" s="18"/>
      <c r="F1257" s="18"/>
      <c r="H1257" s="15"/>
      <c r="I1257" s="14"/>
      <c r="J1257" s="29"/>
      <c r="K1257" s="29"/>
      <c r="L1257" s="29"/>
      <c r="M1257" s="29"/>
    </row>
    <row r="1258" spans="2:13" ht="18" thickBot="1" x14ac:dyDescent="0.5">
      <c r="B1258" s="17"/>
      <c r="C1258" s="18">
        <v>0</v>
      </c>
      <c r="D1258" s="18"/>
      <c r="E1258" s="18"/>
      <c r="F1258" s="18"/>
      <c r="H1258" s="16"/>
      <c r="I1258" s="14"/>
      <c r="J1258" s="30"/>
      <c r="K1258" s="30"/>
      <c r="L1258" s="30"/>
      <c r="M1258" s="30"/>
    </row>
    <row r="1259" spans="2:13" ht="21.6" thickBot="1" x14ac:dyDescent="0.55000000000000004">
      <c r="B1259" s="17"/>
      <c r="C1259" s="18">
        <v>0</v>
      </c>
      <c r="D1259" s="19"/>
      <c r="E1259" s="19"/>
      <c r="F1259" s="19"/>
      <c r="H1259" s="12">
        <f>SUM(H1247:H1258)</f>
        <v>3</v>
      </c>
      <c r="I1259" s="43" t="str">
        <f>IF(H1259=3,"YA NO PUEDE SOLICITAR DIAS ADMINISTRATIVOS","PUEDE SOLICITAR DIAS ADMINISTRATIVOS")</f>
        <v>YA NO PUEDE SOLICITAR DIAS ADMINISTRATIVOS</v>
      </c>
      <c r="J1259" s="44"/>
      <c r="K1259" s="44"/>
      <c r="L1259" s="44"/>
      <c r="M1259" s="45"/>
    </row>
    <row r="1260" spans="2:13" ht="21.6" thickBot="1" x14ac:dyDescent="0.55000000000000004">
      <c r="B1260" s="17"/>
      <c r="C1260" s="18">
        <v>0</v>
      </c>
      <c r="D1260" s="19"/>
      <c r="E1260" s="19"/>
      <c r="F1260" s="19"/>
      <c r="H1260" s="23">
        <f>3-H1259</f>
        <v>0</v>
      </c>
      <c r="I1260" s="43" t="str">
        <f>IF(H1260=0,"YA NO CUENTA CON ADMINISTRATIVOS","OK")</f>
        <v>YA NO CUENTA CON ADMINISTRATIVOS</v>
      </c>
      <c r="J1260" s="44"/>
      <c r="K1260" s="44"/>
      <c r="L1260" s="44"/>
      <c r="M1260" s="45"/>
    </row>
    <row r="1261" spans="2:13" ht="17.399999999999999" x14ac:dyDescent="0.45">
      <c r="B1261" s="17"/>
      <c r="C1261" s="18">
        <v>0</v>
      </c>
      <c r="D1261" s="19"/>
      <c r="E1261" s="19"/>
      <c r="F1261" s="19"/>
      <c r="H1261" s="1"/>
    </row>
    <row r="1262" spans="2:13" ht="17.399999999999999" x14ac:dyDescent="0.45">
      <c r="B1262" s="17"/>
      <c r="C1262" s="18">
        <v>0</v>
      </c>
      <c r="D1262" s="19"/>
      <c r="E1262" s="19"/>
      <c r="F1262" s="19"/>
    </row>
    <row r="1263" spans="2:13" ht="17.399999999999999" x14ac:dyDescent="0.45">
      <c r="B1263" s="17"/>
      <c r="C1263" s="18">
        <v>0</v>
      </c>
      <c r="D1263" s="19"/>
      <c r="E1263" s="19"/>
      <c r="F1263" s="19"/>
      <c r="H1263" s="24"/>
      <c r="I1263" s="24"/>
      <c r="J1263" s="24"/>
      <c r="K1263" s="25"/>
      <c r="L1263" s="25"/>
    </row>
    <row r="1264" spans="2:13" ht="17.399999999999999" x14ac:dyDescent="0.45">
      <c r="B1264" s="17"/>
      <c r="C1264" s="18">
        <v>0</v>
      </c>
      <c r="D1264" s="19"/>
      <c r="E1264" s="19"/>
      <c r="F1264" s="19"/>
      <c r="H1264" s="24"/>
      <c r="K1264" s="25"/>
      <c r="L1264" s="32"/>
      <c r="M1264" s="33" t="s">
        <v>27</v>
      </c>
    </row>
    <row r="1265" spans="2:13" ht="17.399999999999999" x14ac:dyDescent="0.45">
      <c r="B1265" s="17"/>
      <c r="C1265" s="18">
        <v>0</v>
      </c>
      <c r="D1265" s="19"/>
      <c r="E1265" s="19"/>
      <c r="F1265" s="19"/>
      <c r="H1265" s="24" t="s">
        <v>140</v>
      </c>
      <c r="K1265" s="25"/>
      <c r="L1265" s="25"/>
    </row>
    <row r="1266" spans="2:13" ht="17.399999999999999" x14ac:dyDescent="0.45">
      <c r="B1266" s="17"/>
      <c r="C1266" s="18">
        <v>0</v>
      </c>
      <c r="D1266" s="19"/>
      <c r="E1266" s="19"/>
      <c r="F1266" s="19"/>
    </row>
    <row r="1267" spans="2:13" ht="17.399999999999999" x14ac:dyDescent="0.45">
      <c r="B1267" s="17"/>
      <c r="C1267" s="18">
        <v>0</v>
      </c>
      <c r="D1267" s="19"/>
      <c r="E1267" s="19"/>
      <c r="F1267" s="19"/>
    </row>
    <row r="1268" spans="2:13" ht="17.399999999999999" x14ac:dyDescent="0.45">
      <c r="B1268" s="17"/>
      <c r="C1268" s="18">
        <v>0</v>
      </c>
      <c r="D1268" s="19"/>
      <c r="E1268" s="19"/>
      <c r="F1268" s="19"/>
    </row>
    <row r="1269" spans="2:13" ht="17.399999999999999" x14ac:dyDescent="0.45">
      <c r="B1269" s="17"/>
      <c r="C1269" s="18">
        <v>0</v>
      </c>
      <c r="D1269" s="19"/>
      <c r="E1269" s="19"/>
      <c r="F1269" s="19"/>
    </row>
    <row r="1270" spans="2:13" ht="17.399999999999999" x14ac:dyDescent="0.45">
      <c r="B1270" s="17"/>
      <c r="C1270" s="18">
        <v>0</v>
      </c>
      <c r="D1270" s="19"/>
      <c r="E1270" s="19"/>
      <c r="F1270" s="19"/>
    </row>
    <row r="1271" spans="2:13" ht="17.399999999999999" x14ac:dyDescent="0.45">
      <c r="B1271" s="17"/>
      <c r="C1271" s="18">
        <v>0</v>
      </c>
      <c r="D1271" s="19"/>
      <c r="E1271" s="19"/>
      <c r="F1271" s="19"/>
    </row>
    <row r="1272" spans="2:13" ht="18" thickBot="1" x14ac:dyDescent="0.5">
      <c r="B1272" s="17"/>
      <c r="C1272" s="20">
        <v>0</v>
      </c>
      <c r="D1272" s="21"/>
      <c r="E1272" s="21"/>
      <c r="F1272" s="21"/>
    </row>
    <row r="1273" spans="2:13" ht="21.6" thickBot="1" x14ac:dyDescent="0.55000000000000004">
      <c r="B1273" s="7">
        <f>+D1247-E1247</f>
        <v>0</v>
      </c>
      <c r="C1273" s="46" t="str">
        <f>IF(D1247&lt;=E1247,"YA NO TIENE FERIADOS","PUEDE SOLICITAR DIAS FERIADOS")</f>
        <v>YA NO TIENE FERIADOS</v>
      </c>
      <c r="D1273" s="47"/>
      <c r="E1273" s="47"/>
      <c r="F1273" s="48"/>
    </row>
    <row r="1274" spans="2:13" ht="19.2" thickBot="1" x14ac:dyDescent="0.5">
      <c r="C1274" s="49" t="str">
        <f>IF(E1247&gt;D1247,"EXISTE UN ERROR","OK")</f>
        <v>OK</v>
      </c>
      <c r="D1274" s="50"/>
      <c r="E1274" s="50"/>
      <c r="F1274" s="51"/>
    </row>
    <row r="1276" spans="2:13" ht="19.2" thickBot="1" x14ac:dyDescent="0.5">
      <c r="B1276" s="22" t="s">
        <v>206</v>
      </c>
      <c r="H1276" s="22" t="str">
        <f>+B1276</f>
        <v>HUERTA VELASQUEZ FRANCISCA BELEN M.</v>
      </c>
    </row>
    <row r="1277" spans="2:13" ht="18.600000000000001" thickBot="1" x14ac:dyDescent="0.4">
      <c r="B1277" s="5" t="s">
        <v>0</v>
      </c>
      <c r="C1277" s="5" t="s">
        <v>1</v>
      </c>
      <c r="D1277" s="5" t="s">
        <v>11</v>
      </c>
      <c r="E1277" s="6" t="s">
        <v>2</v>
      </c>
      <c r="F1277" s="6" t="s">
        <v>7</v>
      </c>
      <c r="H1277" s="2" t="s">
        <v>3</v>
      </c>
      <c r="I1277" s="3" t="s">
        <v>4</v>
      </c>
      <c r="J1277" s="3" t="s">
        <v>5</v>
      </c>
      <c r="K1277" s="3" t="s">
        <v>6</v>
      </c>
      <c r="L1277" s="3" t="s">
        <v>7</v>
      </c>
      <c r="M1277" s="4" t="s">
        <v>8</v>
      </c>
    </row>
    <row r="1278" spans="2:13" ht="17.399999999999999" x14ac:dyDescent="0.45">
      <c r="B1278" s="8">
        <v>0</v>
      </c>
      <c r="C1278" s="9">
        <v>0</v>
      </c>
      <c r="D1278" s="10">
        <f>+B1278+C1278</f>
        <v>0</v>
      </c>
      <c r="E1278" s="10">
        <f>SUM(B1279:B1303)</f>
        <v>0</v>
      </c>
      <c r="F1278" s="11"/>
      <c r="H1278" s="13">
        <v>1</v>
      </c>
      <c r="I1278" s="14"/>
      <c r="J1278" s="27">
        <v>45946</v>
      </c>
      <c r="K1278" s="27">
        <v>45946</v>
      </c>
      <c r="L1278" s="35" t="s">
        <v>219</v>
      </c>
      <c r="M1278" s="28"/>
    </row>
    <row r="1279" spans="2:13" ht="17.399999999999999" x14ac:dyDescent="0.45">
      <c r="B1279" s="17"/>
      <c r="C1279" s="18">
        <v>0</v>
      </c>
      <c r="D1279" s="26"/>
      <c r="E1279" s="26"/>
      <c r="F1279" s="18"/>
      <c r="H1279" s="15">
        <v>1</v>
      </c>
      <c r="I1279" s="14"/>
      <c r="J1279" s="31">
        <v>45960</v>
      </c>
      <c r="K1279" s="31">
        <v>45960</v>
      </c>
      <c r="L1279" s="35" t="s">
        <v>219</v>
      </c>
      <c r="M1279" s="29"/>
    </row>
    <row r="1280" spans="2:13" ht="17.399999999999999" x14ac:dyDescent="0.45">
      <c r="B1280" s="17"/>
      <c r="C1280" s="18">
        <v>0</v>
      </c>
      <c r="D1280" s="26"/>
      <c r="E1280" s="26"/>
      <c r="F1280" s="18"/>
      <c r="H1280" s="15">
        <v>0.5</v>
      </c>
      <c r="I1280" s="14" t="s">
        <v>10</v>
      </c>
      <c r="J1280" s="31">
        <v>45975</v>
      </c>
      <c r="K1280" s="31">
        <v>45975</v>
      </c>
      <c r="L1280" s="35" t="s">
        <v>225</v>
      </c>
      <c r="M1280" s="29"/>
    </row>
    <row r="1281" spans="2:13" ht="17.399999999999999" x14ac:dyDescent="0.45">
      <c r="B1281" s="17"/>
      <c r="C1281" s="18">
        <v>0</v>
      </c>
      <c r="D1281" s="26"/>
      <c r="E1281" s="26"/>
      <c r="F1281" s="18"/>
      <c r="H1281" s="15"/>
      <c r="I1281" s="14"/>
      <c r="J1281" s="31"/>
      <c r="K1281" s="31"/>
      <c r="L1281" s="29"/>
      <c r="M1281" s="29"/>
    </row>
    <row r="1282" spans="2:13" ht="17.399999999999999" x14ac:dyDescent="0.45">
      <c r="B1282" s="17"/>
      <c r="C1282" s="18">
        <v>0</v>
      </c>
      <c r="D1282" s="26"/>
      <c r="E1282" s="26"/>
      <c r="F1282" s="18"/>
      <c r="H1282" s="15"/>
      <c r="I1282" s="14"/>
      <c r="J1282" s="31"/>
      <c r="K1282" s="31"/>
      <c r="L1282" s="29"/>
      <c r="M1282" s="29"/>
    </row>
    <row r="1283" spans="2:13" ht="17.399999999999999" x14ac:dyDescent="0.45">
      <c r="B1283" s="17"/>
      <c r="C1283" s="18">
        <v>0</v>
      </c>
      <c r="D1283" s="26"/>
      <c r="E1283" s="26"/>
      <c r="F1283" s="18"/>
      <c r="H1283" s="15"/>
      <c r="I1283" s="14"/>
      <c r="J1283" s="29"/>
      <c r="K1283" s="29"/>
      <c r="L1283" s="29"/>
      <c r="M1283" s="29"/>
    </row>
    <row r="1284" spans="2:13" ht="17.399999999999999" x14ac:dyDescent="0.45">
      <c r="B1284" s="17"/>
      <c r="C1284" s="18">
        <v>0</v>
      </c>
      <c r="D1284" s="26"/>
      <c r="E1284" s="26"/>
      <c r="F1284" s="18"/>
      <c r="H1284" s="15"/>
      <c r="I1284" s="14"/>
      <c r="J1284" s="29"/>
      <c r="K1284" s="29"/>
      <c r="L1284" s="29"/>
      <c r="M1284" s="29"/>
    </row>
    <row r="1285" spans="2:13" ht="17.399999999999999" x14ac:dyDescent="0.45">
      <c r="B1285" s="17"/>
      <c r="C1285" s="18">
        <v>0</v>
      </c>
      <c r="D1285" s="26"/>
      <c r="E1285" s="26"/>
      <c r="F1285" s="18"/>
      <c r="H1285" s="15"/>
      <c r="I1285" s="14"/>
      <c r="J1285" s="29"/>
      <c r="K1285" s="29"/>
      <c r="L1285" s="29"/>
      <c r="M1285" s="29"/>
    </row>
    <row r="1286" spans="2:13" ht="17.399999999999999" x14ac:dyDescent="0.45">
      <c r="B1286" s="17"/>
      <c r="C1286" s="18">
        <v>0</v>
      </c>
      <c r="D1286" s="26"/>
      <c r="E1286" s="26"/>
      <c r="F1286" s="18"/>
      <c r="H1286" s="15"/>
      <c r="I1286" s="14"/>
      <c r="J1286" s="29"/>
      <c r="K1286" s="29"/>
      <c r="L1286" s="29"/>
      <c r="M1286" s="29"/>
    </row>
    <row r="1287" spans="2:13" ht="17.399999999999999" x14ac:dyDescent="0.45">
      <c r="B1287" s="17"/>
      <c r="C1287" s="18">
        <v>0</v>
      </c>
      <c r="D1287" s="26"/>
      <c r="E1287" s="26"/>
      <c r="F1287" s="18"/>
      <c r="H1287" s="15"/>
      <c r="I1287" s="14"/>
      <c r="J1287" s="29"/>
      <c r="K1287" s="29"/>
      <c r="L1287" s="29"/>
      <c r="M1287" s="29"/>
    </row>
    <row r="1288" spans="2:13" ht="17.399999999999999" x14ac:dyDescent="0.45">
      <c r="B1288" s="17"/>
      <c r="C1288" s="18">
        <v>0</v>
      </c>
      <c r="D1288" s="18"/>
      <c r="E1288" s="18"/>
      <c r="F1288" s="18"/>
      <c r="H1288" s="15"/>
      <c r="I1288" s="14"/>
      <c r="J1288" s="29"/>
      <c r="K1288" s="29"/>
      <c r="L1288" s="29"/>
      <c r="M1288" s="29"/>
    </row>
    <row r="1289" spans="2:13" ht="18" thickBot="1" x14ac:dyDescent="0.5">
      <c r="B1289" s="17"/>
      <c r="C1289" s="18">
        <v>0</v>
      </c>
      <c r="D1289" s="18"/>
      <c r="E1289" s="18"/>
      <c r="F1289" s="18"/>
      <c r="H1289" s="16"/>
      <c r="I1289" s="14"/>
      <c r="J1289" s="30"/>
      <c r="K1289" s="30"/>
      <c r="L1289" s="30"/>
      <c r="M1289" s="30"/>
    </row>
    <row r="1290" spans="2:13" ht="21.6" thickBot="1" x14ac:dyDescent="0.55000000000000004">
      <c r="B1290" s="17"/>
      <c r="C1290" s="18">
        <v>0</v>
      </c>
      <c r="D1290" s="19"/>
      <c r="E1290" s="19"/>
      <c r="F1290" s="19"/>
      <c r="H1290" s="12">
        <f>SUM(H1278:H1289)</f>
        <v>2.5</v>
      </c>
      <c r="I1290" s="43" t="str">
        <f>IF(H1290=3,"YA NO PUEDE SOLICITAR DIAS ADMINISTRATIVOS","PUEDE SOLICITAR DIAS ADMINISTRATIVOS")</f>
        <v>PUEDE SOLICITAR DIAS ADMINISTRATIVOS</v>
      </c>
      <c r="J1290" s="44"/>
      <c r="K1290" s="44"/>
      <c r="L1290" s="44"/>
      <c r="M1290" s="45"/>
    </row>
    <row r="1291" spans="2:13" ht="21.6" thickBot="1" x14ac:dyDescent="0.55000000000000004">
      <c r="B1291" s="17"/>
      <c r="C1291" s="18">
        <v>0</v>
      </c>
      <c r="D1291" s="19"/>
      <c r="E1291" s="19"/>
      <c r="F1291" s="19"/>
      <c r="H1291" s="23">
        <f>3-H1290</f>
        <v>0.5</v>
      </c>
      <c r="I1291" s="43" t="str">
        <f>IF(H1291=0,"YA NO CUENTA CON ADMINISTRATIVOS","OK")</f>
        <v>OK</v>
      </c>
      <c r="J1291" s="44"/>
      <c r="K1291" s="44"/>
      <c r="L1291" s="44"/>
      <c r="M1291" s="45"/>
    </row>
    <row r="1292" spans="2:13" ht="17.399999999999999" x14ac:dyDescent="0.45">
      <c r="B1292" s="17"/>
      <c r="C1292" s="18">
        <v>0</v>
      </c>
      <c r="D1292" s="19"/>
      <c r="E1292" s="19"/>
      <c r="F1292" s="19"/>
      <c r="H1292" s="1"/>
    </row>
    <row r="1293" spans="2:13" ht="17.399999999999999" x14ac:dyDescent="0.45">
      <c r="B1293" s="17"/>
      <c r="C1293" s="18">
        <v>0</v>
      </c>
      <c r="D1293" s="19"/>
      <c r="E1293" s="19"/>
      <c r="F1293" s="19"/>
    </row>
    <row r="1294" spans="2:13" ht="17.399999999999999" x14ac:dyDescent="0.45">
      <c r="B1294" s="17"/>
      <c r="C1294" s="18">
        <v>0</v>
      </c>
      <c r="D1294" s="19"/>
      <c r="E1294" s="19"/>
      <c r="F1294" s="19"/>
      <c r="H1294" s="24"/>
      <c r="I1294" s="24"/>
      <c r="J1294" s="24"/>
      <c r="K1294" s="25"/>
      <c r="L1294" s="25"/>
    </row>
    <row r="1295" spans="2:13" ht="17.399999999999999" x14ac:dyDescent="0.45">
      <c r="B1295" s="17"/>
      <c r="C1295" s="18">
        <v>0</v>
      </c>
      <c r="D1295" s="19"/>
      <c r="E1295" s="19"/>
      <c r="F1295" s="19"/>
      <c r="H1295" s="24" t="s">
        <v>68</v>
      </c>
      <c r="K1295" s="25"/>
      <c r="L1295" s="32"/>
      <c r="M1295" s="33" t="s">
        <v>27</v>
      </c>
    </row>
    <row r="1296" spans="2:13" ht="17.399999999999999" x14ac:dyDescent="0.45">
      <c r="B1296" s="17"/>
      <c r="C1296" s="18">
        <v>0</v>
      </c>
      <c r="D1296" s="19"/>
      <c r="E1296" s="19"/>
      <c r="F1296" s="19"/>
      <c r="H1296" s="24" t="s">
        <v>207</v>
      </c>
      <c r="K1296" s="25">
        <v>45901</v>
      </c>
      <c r="L1296" s="25">
        <v>45960</v>
      </c>
      <c r="M1296" s="39"/>
    </row>
    <row r="1297" spans="2:13" ht="17.399999999999999" x14ac:dyDescent="0.45">
      <c r="B1297" s="17"/>
      <c r="C1297" s="18">
        <v>0</v>
      </c>
      <c r="D1297" s="19"/>
      <c r="E1297" s="19"/>
      <c r="F1297" s="19"/>
      <c r="K1297" s="25">
        <v>45962</v>
      </c>
      <c r="L1297" s="25">
        <v>46022</v>
      </c>
    </row>
    <row r="1298" spans="2:13" ht="17.399999999999999" x14ac:dyDescent="0.45">
      <c r="B1298" s="17"/>
      <c r="C1298" s="18">
        <v>0</v>
      </c>
      <c r="D1298" s="19"/>
      <c r="E1298" s="19"/>
      <c r="F1298" s="19"/>
    </row>
    <row r="1299" spans="2:13" ht="17.399999999999999" x14ac:dyDescent="0.45">
      <c r="B1299" s="17"/>
      <c r="C1299" s="18">
        <v>0</v>
      </c>
      <c r="D1299" s="19"/>
      <c r="E1299" s="19"/>
      <c r="F1299" s="19"/>
    </row>
    <row r="1300" spans="2:13" ht="17.399999999999999" x14ac:dyDescent="0.45">
      <c r="B1300" s="17"/>
      <c r="C1300" s="18">
        <v>0</v>
      </c>
      <c r="D1300" s="19"/>
      <c r="E1300" s="19"/>
      <c r="F1300" s="19"/>
    </row>
    <row r="1301" spans="2:13" ht="17.399999999999999" x14ac:dyDescent="0.45">
      <c r="B1301" s="17"/>
      <c r="C1301" s="18">
        <v>0</v>
      </c>
      <c r="D1301" s="19"/>
      <c r="E1301" s="19"/>
      <c r="F1301" s="19"/>
    </row>
    <row r="1302" spans="2:13" ht="17.399999999999999" x14ac:dyDescent="0.45">
      <c r="B1302" s="17"/>
      <c r="C1302" s="18">
        <v>0</v>
      </c>
      <c r="D1302" s="19"/>
      <c r="E1302" s="19"/>
      <c r="F1302" s="19"/>
    </row>
    <row r="1303" spans="2:13" ht="18" thickBot="1" x14ac:dyDescent="0.5">
      <c r="B1303" s="17"/>
      <c r="C1303" s="20">
        <v>0</v>
      </c>
      <c r="D1303" s="21"/>
      <c r="E1303" s="21"/>
      <c r="F1303" s="21"/>
    </row>
    <row r="1304" spans="2:13" ht="21.6" thickBot="1" x14ac:dyDescent="0.55000000000000004">
      <c r="B1304" s="7">
        <f>+D1278-E1278</f>
        <v>0</v>
      </c>
      <c r="C1304" s="46" t="str">
        <f>IF(D1278&lt;=E1278,"YA NO TIENE FERIADOS","PUEDE SOLICITAR DIAS FERIADOS")</f>
        <v>YA NO TIENE FERIADOS</v>
      </c>
      <c r="D1304" s="47"/>
      <c r="E1304" s="47"/>
      <c r="F1304" s="48"/>
    </row>
    <row r="1305" spans="2:13" ht="19.2" thickBot="1" x14ac:dyDescent="0.5">
      <c r="C1305" s="49" t="str">
        <f>IF(E1278&gt;D1278,"EXISTE UN ERROR","OK")</f>
        <v>OK</v>
      </c>
      <c r="D1305" s="50"/>
      <c r="E1305" s="50"/>
      <c r="F1305" s="51"/>
    </row>
    <row r="1308" spans="2:13" ht="19.2" thickBot="1" x14ac:dyDescent="0.5">
      <c r="B1308" s="22" t="s">
        <v>209</v>
      </c>
      <c r="H1308" s="22" t="str">
        <f>+B1308</f>
        <v>MANQUELIPE MARILEF MAURICIO RAMON</v>
      </c>
    </row>
    <row r="1309" spans="2:13" ht="18.600000000000001" thickBot="1" x14ac:dyDescent="0.4">
      <c r="B1309" s="5" t="s">
        <v>0</v>
      </c>
      <c r="C1309" s="5" t="s">
        <v>1</v>
      </c>
      <c r="D1309" s="5" t="s">
        <v>11</v>
      </c>
      <c r="E1309" s="6" t="s">
        <v>2</v>
      </c>
      <c r="F1309" s="6" t="s">
        <v>7</v>
      </c>
      <c r="H1309" s="2" t="s">
        <v>3</v>
      </c>
      <c r="I1309" s="3" t="s">
        <v>4</v>
      </c>
      <c r="J1309" s="3" t="s">
        <v>5</v>
      </c>
      <c r="K1309" s="3" t="s">
        <v>6</v>
      </c>
      <c r="L1309" s="3" t="s">
        <v>7</v>
      </c>
      <c r="M1309" s="4" t="s">
        <v>8</v>
      </c>
    </row>
    <row r="1310" spans="2:13" ht="17.399999999999999" x14ac:dyDescent="0.45">
      <c r="B1310" s="8">
        <v>0</v>
      </c>
      <c r="C1310" s="9">
        <v>0</v>
      </c>
      <c r="D1310" s="10">
        <f>+B1310+C1310</f>
        <v>0</v>
      </c>
      <c r="E1310" s="10">
        <f>SUM(B1311:B1335)</f>
        <v>0</v>
      </c>
      <c r="F1310" s="11"/>
      <c r="H1310" s="13">
        <v>1</v>
      </c>
      <c r="I1310" s="14"/>
      <c r="J1310" s="27">
        <v>45819</v>
      </c>
      <c r="K1310" s="27">
        <v>45819</v>
      </c>
      <c r="L1310" s="35" t="s">
        <v>210</v>
      </c>
      <c r="M1310" s="28"/>
    </row>
    <row r="1311" spans="2:13" ht="17.399999999999999" x14ac:dyDescent="0.45">
      <c r="B1311" s="17"/>
      <c r="C1311" s="18">
        <v>0</v>
      </c>
      <c r="D1311" s="26"/>
      <c r="E1311" s="26"/>
      <c r="F1311" s="18"/>
      <c r="H1311" s="15">
        <v>0.5</v>
      </c>
      <c r="I1311" s="14" t="s">
        <v>10</v>
      </c>
      <c r="J1311" s="31">
        <v>45832</v>
      </c>
      <c r="K1311" s="31">
        <v>45832</v>
      </c>
      <c r="L1311" s="34" t="s">
        <v>211</v>
      </c>
      <c r="M1311" s="29"/>
    </row>
    <row r="1312" spans="2:13" ht="17.399999999999999" x14ac:dyDescent="0.45">
      <c r="B1312" s="17"/>
      <c r="C1312" s="18">
        <v>0</v>
      </c>
      <c r="D1312" s="26"/>
      <c r="E1312" s="26"/>
      <c r="F1312" s="18"/>
      <c r="H1312" s="15">
        <v>0.5</v>
      </c>
      <c r="I1312" s="14" t="s">
        <v>9</v>
      </c>
      <c r="J1312" s="31">
        <v>45846</v>
      </c>
      <c r="K1312" s="31">
        <v>45846</v>
      </c>
      <c r="L1312" s="34" t="s">
        <v>212</v>
      </c>
      <c r="M1312" s="29"/>
    </row>
    <row r="1313" spans="2:13" ht="17.399999999999999" x14ac:dyDescent="0.45">
      <c r="B1313" s="17"/>
      <c r="C1313" s="18">
        <v>0</v>
      </c>
      <c r="D1313" s="26"/>
      <c r="E1313" s="26"/>
      <c r="F1313" s="18"/>
      <c r="H1313" s="15">
        <v>1</v>
      </c>
      <c r="I1313" s="14"/>
      <c r="J1313" s="31">
        <v>45925</v>
      </c>
      <c r="K1313" s="31">
        <v>45925</v>
      </c>
      <c r="L1313" s="34" t="s">
        <v>213</v>
      </c>
      <c r="M1313" s="29"/>
    </row>
    <row r="1314" spans="2:13" ht="17.399999999999999" x14ac:dyDescent="0.45">
      <c r="B1314" s="17"/>
      <c r="C1314" s="18">
        <v>0</v>
      </c>
      <c r="D1314" s="26"/>
      <c r="E1314" s="26"/>
      <c r="F1314" s="18"/>
      <c r="H1314" s="15">
        <v>1</v>
      </c>
      <c r="I1314" s="14"/>
      <c r="J1314" s="31">
        <v>45946</v>
      </c>
      <c r="K1314" s="31">
        <v>45946</v>
      </c>
      <c r="L1314" s="35" t="s">
        <v>220</v>
      </c>
      <c r="M1314" s="29"/>
    </row>
    <row r="1315" spans="2:13" ht="17.399999999999999" x14ac:dyDescent="0.45">
      <c r="B1315" s="17"/>
      <c r="C1315" s="18">
        <v>0</v>
      </c>
      <c r="D1315" s="26"/>
      <c r="E1315" s="26"/>
      <c r="F1315" s="18"/>
      <c r="H1315" s="15">
        <v>0.5</v>
      </c>
      <c r="I1315" s="14" t="s">
        <v>10</v>
      </c>
      <c r="J1315" s="31">
        <v>45967</v>
      </c>
      <c r="K1315" s="31">
        <v>45967</v>
      </c>
      <c r="L1315" s="29"/>
      <c r="M1315" s="29"/>
    </row>
    <row r="1316" spans="2:13" ht="17.399999999999999" x14ac:dyDescent="0.45">
      <c r="B1316" s="17"/>
      <c r="C1316" s="18">
        <v>0</v>
      </c>
      <c r="D1316" s="26"/>
      <c r="E1316" s="26"/>
      <c r="F1316" s="18"/>
      <c r="H1316" s="29"/>
      <c r="I1316" s="29"/>
      <c r="J1316" s="29"/>
      <c r="K1316" s="29"/>
      <c r="L1316" s="29"/>
      <c r="M1316" s="29"/>
    </row>
    <row r="1317" spans="2:13" ht="17.399999999999999" x14ac:dyDescent="0.45">
      <c r="B1317" s="17"/>
      <c r="C1317" s="18">
        <v>0</v>
      </c>
      <c r="D1317" s="26"/>
      <c r="E1317" s="26"/>
      <c r="F1317" s="18"/>
      <c r="H1317" s="29"/>
      <c r="I1317" s="29"/>
      <c r="J1317" s="29"/>
      <c r="K1317" s="29"/>
      <c r="L1317" s="29"/>
      <c r="M1317" s="29"/>
    </row>
    <row r="1318" spans="2:13" ht="17.399999999999999" x14ac:dyDescent="0.45">
      <c r="B1318" s="17"/>
      <c r="C1318" s="18">
        <v>0</v>
      </c>
      <c r="D1318" s="26"/>
      <c r="E1318" s="26"/>
      <c r="F1318" s="18"/>
      <c r="H1318" s="29"/>
      <c r="I1318" s="29"/>
      <c r="J1318" s="29"/>
      <c r="K1318" s="29"/>
      <c r="L1318" s="29"/>
      <c r="M1318" s="29"/>
    </row>
    <row r="1319" spans="2:13" ht="17.399999999999999" x14ac:dyDescent="0.45">
      <c r="B1319" s="17"/>
      <c r="C1319" s="18">
        <v>0</v>
      </c>
      <c r="D1319" s="26"/>
      <c r="E1319" s="26"/>
      <c r="F1319" s="18"/>
      <c r="H1319" s="15"/>
      <c r="I1319" s="14"/>
      <c r="J1319" s="29"/>
      <c r="K1319" s="29"/>
      <c r="L1319" s="29"/>
      <c r="M1319" s="29"/>
    </row>
    <row r="1320" spans="2:13" ht="17.399999999999999" x14ac:dyDescent="0.45">
      <c r="B1320" s="17"/>
      <c r="C1320" s="18">
        <v>0</v>
      </c>
      <c r="D1320" s="18"/>
      <c r="E1320" s="18"/>
      <c r="F1320" s="18"/>
      <c r="H1320" s="15"/>
      <c r="I1320" s="14"/>
      <c r="J1320" s="29"/>
      <c r="K1320" s="29"/>
      <c r="L1320" s="29"/>
      <c r="M1320" s="29"/>
    </row>
    <row r="1321" spans="2:13" ht="18" thickBot="1" x14ac:dyDescent="0.5">
      <c r="B1321" s="17"/>
      <c r="C1321" s="18">
        <v>0</v>
      </c>
      <c r="D1321" s="18"/>
      <c r="E1321" s="18"/>
      <c r="F1321" s="18"/>
      <c r="H1321" s="16"/>
      <c r="I1321" s="14"/>
      <c r="J1321" s="30"/>
      <c r="K1321" s="30"/>
      <c r="L1321" s="30"/>
      <c r="M1321" s="30"/>
    </row>
    <row r="1322" spans="2:13" ht="21.6" thickBot="1" x14ac:dyDescent="0.55000000000000004">
      <c r="B1322" s="17"/>
      <c r="C1322" s="18">
        <v>0</v>
      </c>
      <c r="D1322" s="19"/>
      <c r="E1322" s="19"/>
      <c r="F1322" s="19"/>
      <c r="H1322" s="12">
        <f>SUM(H1310:H1321)</f>
        <v>4.5</v>
      </c>
      <c r="I1322" s="43" t="str">
        <f>IF(H1322=6,"YA NO PUEDE SOLICITAR DIAS ADMINISTRATIVOS","PUEDE SOLICITAR DIAS ADMINISTRATIVOS")</f>
        <v>PUEDE SOLICITAR DIAS ADMINISTRATIVOS</v>
      </c>
      <c r="J1322" s="44"/>
      <c r="K1322" s="44"/>
      <c r="L1322" s="44"/>
      <c r="M1322" s="45"/>
    </row>
    <row r="1323" spans="2:13" ht="21.6" thickBot="1" x14ac:dyDescent="0.55000000000000004">
      <c r="B1323" s="17"/>
      <c r="C1323" s="18">
        <v>0</v>
      </c>
      <c r="D1323" s="19"/>
      <c r="E1323" s="19"/>
      <c r="F1323" s="19"/>
      <c r="H1323" s="23">
        <f>6-H1322</f>
        <v>1.5</v>
      </c>
      <c r="I1323" s="43" t="str">
        <f>IF(H1323=0,"YA NO CUENTA CON ADMINISTRATIVOS","OK")</f>
        <v>OK</v>
      </c>
      <c r="J1323" s="44"/>
      <c r="K1323" s="44"/>
      <c r="L1323" s="44"/>
      <c r="M1323" s="45"/>
    </row>
    <row r="1324" spans="2:13" ht="17.399999999999999" x14ac:dyDescent="0.45">
      <c r="B1324" s="17"/>
      <c r="C1324" s="18">
        <v>0</v>
      </c>
      <c r="D1324" s="19"/>
      <c r="E1324" s="19"/>
      <c r="F1324" s="19"/>
      <c r="H1324" s="1"/>
    </row>
    <row r="1325" spans="2:13" ht="17.399999999999999" x14ac:dyDescent="0.45">
      <c r="B1325" s="17"/>
      <c r="C1325" s="18">
        <v>0</v>
      </c>
      <c r="D1325" s="19"/>
      <c r="E1325" s="19"/>
      <c r="F1325" s="19"/>
    </row>
    <row r="1326" spans="2:13" ht="17.399999999999999" x14ac:dyDescent="0.45">
      <c r="B1326" s="17"/>
      <c r="C1326" s="18">
        <v>0</v>
      </c>
      <c r="D1326" s="19"/>
      <c r="E1326" s="19"/>
      <c r="F1326" s="19"/>
      <c r="H1326" s="24"/>
      <c r="I1326" s="24"/>
      <c r="J1326" s="24"/>
      <c r="K1326" s="25"/>
      <c r="L1326" s="25"/>
    </row>
    <row r="1327" spans="2:13" ht="17.399999999999999" x14ac:dyDescent="0.45">
      <c r="B1327" s="17"/>
      <c r="C1327" s="18">
        <v>0</v>
      </c>
      <c r="D1327" s="19"/>
      <c r="E1327" s="19"/>
      <c r="F1327" s="19"/>
      <c r="H1327" s="24"/>
      <c r="K1327" s="25"/>
      <c r="L1327" s="32"/>
      <c r="M1327" s="33" t="s">
        <v>27</v>
      </c>
    </row>
    <row r="1328" spans="2:13" ht="17.399999999999999" x14ac:dyDescent="0.45">
      <c r="B1328" s="17"/>
      <c r="C1328" s="18">
        <v>0</v>
      </c>
      <c r="D1328" s="19"/>
      <c r="E1328" s="19"/>
      <c r="F1328" s="19"/>
      <c r="H1328" s="24" t="s">
        <v>208</v>
      </c>
      <c r="K1328" s="25"/>
      <c r="L1328" s="25"/>
      <c r="M1328" s="39"/>
    </row>
    <row r="1329" spans="2:13" ht="17.399999999999999" x14ac:dyDescent="0.45">
      <c r="B1329" s="17"/>
      <c r="C1329" s="18">
        <v>0</v>
      </c>
      <c r="D1329" s="19"/>
      <c r="E1329" s="19"/>
      <c r="F1329" s="19"/>
      <c r="K1329" s="25"/>
      <c r="L1329" s="25"/>
    </row>
    <row r="1330" spans="2:13" ht="17.399999999999999" x14ac:dyDescent="0.45">
      <c r="B1330" s="17"/>
      <c r="C1330" s="18">
        <v>0</v>
      </c>
      <c r="D1330" s="19"/>
      <c r="E1330" s="19"/>
      <c r="F1330" s="19"/>
    </row>
    <row r="1331" spans="2:13" ht="17.399999999999999" x14ac:dyDescent="0.45">
      <c r="B1331" s="17"/>
      <c r="C1331" s="18">
        <v>0</v>
      </c>
      <c r="D1331" s="19"/>
      <c r="E1331" s="19"/>
      <c r="F1331" s="19"/>
    </row>
    <row r="1332" spans="2:13" ht="17.399999999999999" x14ac:dyDescent="0.45">
      <c r="B1332" s="17"/>
      <c r="C1332" s="18">
        <v>0</v>
      </c>
      <c r="D1332" s="19"/>
      <c r="E1332" s="19"/>
      <c r="F1332" s="19"/>
    </row>
    <row r="1333" spans="2:13" ht="17.399999999999999" x14ac:dyDescent="0.45">
      <c r="B1333" s="17"/>
      <c r="C1333" s="18">
        <v>0</v>
      </c>
      <c r="D1333" s="19"/>
      <c r="E1333" s="19"/>
      <c r="F1333" s="19"/>
    </row>
    <row r="1334" spans="2:13" ht="17.399999999999999" x14ac:dyDescent="0.45">
      <c r="B1334" s="17"/>
      <c r="C1334" s="18">
        <v>0</v>
      </c>
      <c r="D1334" s="19"/>
      <c r="E1334" s="19"/>
      <c r="F1334" s="19"/>
    </row>
    <row r="1335" spans="2:13" ht="18" thickBot="1" x14ac:dyDescent="0.5">
      <c r="B1335" s="17"/>
      <c r="C1335" s="20">
        <v>0</v>
      </c>
      <c r="D1335" s="21"/>
      <c r="E1335" s="21"/>
      <c r="F1335" s="21"/>
    </row>
    <row r="1336" spans="2:13" ht="21.6" thickBot="1" x14ac:dyDescent="0.55000000000000004">
      <c r="B1336" s="7">
        <f>+D1310-E1310</f>
        <v>0</v>
      </c>
      <c r="C1336" s="46" t="str">
        <f>IF(D1310&lt;=E1310,"YA NO TIENE FERIADOS","PUEDE SOLICITAR DIAS FERIADOS")</f>
        <v>YA NO TIENE FERIADOS</v>
      </c>
      <c r="D1336" s="47"/>
      <c r="E1336" s="47"/>
      <c r="F1336" s="48"/>
    </row>
    <row r="1337" spans="2:13" ht="19.2" thickBot="1" x14ac:dyDescent="0.5">
      <c r="C1337" s="49" t="str">
        <f>IF(E1310&gt;D1310,"EXISTE UN ERROR","OK")</f>
        <v>OK</v>
      </c>
      <c r="D1337" s="50"/>
      <c r="E1337" s="50"/>
      <c r="F1337" s="51"/>
    </row>
    <row r="1339" spans="2:13" ht="19.2" thickBot="1" x14ac:dyDescent="0.5">
      <c r="B1339" s="22" t="s">
        <v>217</v>
      </c>
      <c r="H1339" s="22" t="str">
        <f>+B1339</f>
        <v>MENDEZ MARIMAN JAVIERA IGNACIA</v>
      </c>
    </row>
    <row r="1340" spans="2:13" ht="18.600000000000001" thickBot="1" x14ac:dyDescent="0.4">
      <c r="B1340" s="5" t="s">
        <v>0</v>
      </c>
      <c r="C1340" s="5" t="s">
        <v>1</v>
      </c>
      <c r="D1340" s="5" t="s">
        <v>11</v>
      </c>
      <c r="E1340" s="6" t="s">
        <v>2</v>
      </c>
      <c r="F1340" s="6" t="s">
        <v>7</v>
      </c>
      <c r="H1340" s="2" t="s">
        <v>3</v>
      </c>
      <c r="I1340" s="3" t="s">
        <v>4</v>
      </c>
      <c r="J1340" s="3" t="s">
        <v>5</v>
      </c>
      <c r="K1340" s="3" t="s">
        <v>6</v>
      </c>
      <c r="L1340" s="3" t="s">
        <v>7</v>
      </c>
      <c r="M1340" s="4" t="s">
        <v>8</v>
      </c>
    </row>
    <row r="1341" spans="2:13" ht="17.399999999999999" x14ac:dyDescent="0.45">
      <c r="B1341" s="8">
        <v>0</v>
      </c>
      <c r="C1341" s="9">
        <v>0</v>
      </c>
      <c r="D1341" s="10">
        <f>+B1341+C1341</f>
        <v>0</v>
      </c>
      <c r="E1341" s="10">
        <f>SUM(B1342:B1366)</f>
        <v>0</v>
      </c>
      <c r="F1341" s="11"/>
      <c r="H1341" s="13"/>
      <c r="I1341" s="14"/>
      <c r="J1341" s="27"/>
      <c r="K1341" s="27"/>
      <c r="L1341" s="29"/>
      <c r="M1341" s="28"/>
    </row>
    <row r="1342" spans="2:13" ht="17.399999999999999" x14ac:dyDescent="0.45">
      <c r="B1342" s="17"/>
      <c r="C1342" s="18">
        <v>0</v>
      </c>
      <c r="D1342" s="26"/>
      <c r="E1342" s="26"/>
      <c r="F1342" s="18"/>
      <c r="H1342" s="15"/>
      <c r="I1342" s="14"/>
      <c r="J1342" s="31"/>
      <c r="K1342" s="31"/>
      <c r="L1342" s="29"/>
      <c r="M1342" s="29"/>
    </row>
    <row r="1343" spans="2:13" ht="17.399999999999999" x14ac:dyDescent="0.45">
      <c r="B1343" s="17"/>
      <c r="C1343" s="18">
        <v>0</v>
      </c>
      <c r="D1343" s="26"/>
      <c r="E1343" s="26"/>
      <c r="F1343" s="18"/>
      <c r="H1343" s="15"/>
      <c r="I1343" s="14"/>
      <c r="J1343" s="31"/>
      <c r="K1343" s="31"/>
      <c r="L1343" s="29"/>
      <c r="M1343" s="29"/>
    </row>
    <row r="1344" spans="2:13" ht="17.399999999999999" x14ac:dyDescent="0.45">
      <c r="B1344" s="17"/>
      <c r="C1344" s="18">
        <v>0</v>
      </c>
      <c r="D1344" s="26"/>
      <c r="E1344" s="26"/>
      <c r="F1344" s="18"/>
      <c r="H1344" s="15"/>
      <c r="I1344" s="14"/>
      <c r="J1344" s="31"/>
      <c r="K1344" s="31"/>
      <c r="L1344" s="29"/>
      <c r="M1344" s="29"/>
    </row>
    <row r="1345" spans="2:13" ht="17.399999999999999" x14ac:dyDescent="0.45">
      <c r="B1345" s="17"/>
      <c r="C1345" s="18">
        <v>0</v>
      </c>
      <c r="D1345" s="26"/>
      <c r="E1345" s="26"/>
      <c r="F1345" s="18"/>
      <c r="H1345" s="15"/>
      <c r="I1345" s="14"/>
      <c r="J1345" s="31"/>
      <c r="K1345" s="31"/>
      <c r="L1345" s="29"/>
      <c r="M1345" s="29"/>
    </row>
    <row r="1346" spans="2:13" ht="17.399999999999999" x14ac:dyDescent="0.45">
      <c r="B1346" s="17"/>
      <c r="C1346" s="18">
        <v>0</v>
      </c>
      <c r="D1346" s="26"/>
      <c r="E1346" s="26"/>
      <c r="F1346" s="18"/>
      <c r="H1346" s="15"/>
      <c r="I1346" s="14"/>
      <c r="J1346" s="31"/>
      <c r="K1346" s="31"/>
      <c r="L1346" s="29"/>
      <c r="M1346" s="29"/>
    </row>
    <row r="1347" spans="2:13" ht="17.399999999999999" x14ac:dyDescent="0.45">
      <c r="B1347" s="17"/>
      <c r="C1347" s="18">
        <v>0</v>
      </c>
      <c r="D1347" s="26"/>
      <c r="E1347" s="26"/>
      <c r="F1347" s="18"/>
      <c r="H1347" s="29"/>
      <c r="I1347" s="29"/>
      <c r="J1347" s="29"/>
      <c r="K1347" s="29"/>
      <c r="L1347" s="29"/>
      <c r="M1347" s="29"/>
    </row>
    <row r="1348" spans="2:13" ht="17.399999999999999" x14ac:dyDescent="0.45">
      <c r="B1348" s="17"/>
      <c r="C1348" s="18">
        <v>0</v>
      </c>
      <c r="D1348" s="26"/>
      <c r="E1348" s="26"/>
      <c r="F1348" s="18"/>
      <c r="H1348" s="29"/>
      <c r="I1348" s="29"/>
      <c r="J1348" s="29"/>
      <c r="K1348" s="29"/>
      <c r="L1348" s="29"/>
      <c r="M1348" s="29"/>
    </row>
    <row r="1349" spans="2:13" ht="17.399999999999999" x14ac:dyDescent="0.45">
      <c r="B1349" s="17"/>
      <c r="C1349" s="18">
        <v>0</v>
      </c>
      <c r="D1349" s="26"/>
      <c r="E1349" s="26"/>
      <c r="F1349" s="18"/>
      <c r="H1349" s="29"/>
      <c r="I1349" s="29"/>
      <c r="J1349" s="29"/>
      <c r="K1349" s="29"/>
      <c r="L1349" s="29"/>
      <c r="M1349" s="29"/>
    </row>
    <row r="1350" spans="2:13" ht="17.399999999999999" x14ac:dyDescent="0.45">
      <c r="B1350" s="17"/>
      <c r="C1350" s="18">
        <v>0</v>
      </c>
      <c r="D1350" s="26"/>
      <c r="E1350" s="26"/>
      <c r="F1350" s="18"/>
      <c r="H1350" s="15"/>
      <c r="I1350" s="14"/>
      <c r="J1350" s="29"/>
      <c r="K1350" s="29"/>
      <c r="L1350" s="29"/>
      <c r="M1350" s="29"/>
    </row>
    <row r="1351" spans="2:13" ht="17.399999999999999" x14ac:dyDescent="0.45">
      <c r="B1351" s="17"/>
      <c r="C1351" s="18">
        <v>0</v>
      </c>
      <c r="D1351" s="18"/>
      <c r="E1351" s="18"/>
      <c r="F1351" s="18"/>
      <c r="H1351" s="15"/>
      <c r="I1351" s="14"/>
      <c r="J1351" s="29"/>
      <c r="K1351" s="29"/>
      <c r="L1351" s="29"/>
      <c r="M1351" s="29"/>
    </row>
    <row r="1352" spans="2:13" ht="18" thickBot="1" x14ac:dyDescent="0.5">
      <c r="B1352" s="17"/>
      <c r="C1352" s="18">
        <v>0</v>
      </c>
      <c r="D1352" s="18"/>
      <c r="E1352" s="18"/>
      <c r="F1352" s="18"/>
      <c r="H1352" s="16"/>
      <c r="I1352" s="14"/>
      <c r="J1352" s="30"/>
      <c r="K1352" s="30"/>
      <c r="L1352" s="30"/>
      <c r="M1352" s="30"/>
    </row>
    <row r="1353" spans="2:13" ht="21.6" thickBot="1" x14ac:dyDescent="0.55000000000000004">
      <c r="B1353" s="17"/>
      <c r="C1353" s="18">
        <v>0</v>
      </c>
      <c r="D1353" s="19"/>
      <c r="E1353" s="19"/>
      <c r="F1353" s="19"/>
      <c r="H1353" s="12">
        <f>SUM(H1341:H1352)</f>
        <v>0</v>
      </c>
      <c r="I1353" s="43" t="str">
        <f>IF(H1353=2,"YA NO PUEDE SOLICITAR DIAS ADMINISTRATIVOS","PUEDE SOLICITAR DIAS ADMINISTRATIVOS")</f>
        <v>PUEDE SOLICITAR DIAS ADMINISTRATIVOS</v>
      </c>
      <c r="J1353" s="44"/>
      <c r="K1353" s="44"/>
      <c r="L1353" s="44"/>
      <c r="M1353" s="45"/>
    </row>
    <row r="1354" spans="2:13" ht="21.6" thickBot="1" x14ac:dyDescent="0.55000000000000004">
      <c r="B1354" s="17"/>
      <c r="C1354" s="18">
        <v>0</v>
      </c>
      <c r="D1354" s="19"/>
      <c r="E1354" s="19"/>
      <c r="F1354" s="19"/>
      <c r="H1354" s="23">
        <f>2-H1353</f>
        <v>2</v>
      </c>
      <c r="I1354" s="43" t="str">
        <f>IF(H1354=0,"YA NO CUENTA CON ADMINISTRATIVOS","OK")</f>
        <v>OK</v>
      </c>
      <c r="J1354" s="44"/>
      <c r="K1354" s="44"/>
      <c r="L1354" s="44"/>
      <c r="M1354" s="45"/>
    </row>
    <row r="1355" spans="2:13" ht="17.399999999999999" x14ac:dyDescent="0.45">
      <c r="B1355" s="17"/>
      <c r="C1355" s="18">
        <v>0</v>
      </c>
      <c r="D1355" s="19"/>
      <c r="E1355" s="19"/>
      <c r="F1355" s="19"/>
      <c r="H1355" s="1"/>
    </row>
    <row r="1356" spans="2:13" ht="17.399999999999999" x14ac:dyDescent="0.45">
      <c r="B1356" s="17"/>
      <c r="C1356" s="18">
        <v>0</v>
      </c>
      <c r="D1356" s="19"/>
      <c r="E1356" s="19"/>
      <c r="F1356" s="19"/>
    </row>
    <row r="1357" spans="2:13" ht="17.399999999999999" x14ac:dyDescent="0.45">
      <c r="B1357" s="17"/>
      <c r="C1357" s="18">
        <v>0</v>
      </c>
      <c r="D1357" s="19"/>
      <c r="E1357" s="19"/>
      <c r="F1357" s="19"/>
      <c r="H1357" s="24"/>
      <c r="I1357" s="24"/>
      <c r="J1357" s="24"/>
      <c r="K1357" s="25"/>
      <c r="L1357" s="25"/>
    </row>
    <row r="1358" spans="2:13" ht="17.399999999999999" x14ac:dyDescent="0.45">
      <c r="B1358" s="17"/>
      <c r="C1358" s="18">
        <v>0</v>
      </c>
      <c r="D1358" s="19"/>
      <c r="E1358" s="19"/>
      <c r="F1358" s="19"/>
      <c r="H1358" s="24" t="s">
        <v>149</v>
      </c>
      <c r="K1358" s="25"/>
      <c r="L1358" s="32"/>
      <c r="M1358" s="33" t="s">
        <v>27</v>
      </c>
    </row>
    <row r="1359" spans="2:13" ht="17.399999999999999" x14ac:dyDescent="0.45">
      <c r="B1359" s="17"/>
      <c r="C1359" s="18">
        <v>0</v>
      </c>
      <c r="D1359" s="19"/>
      <c r="E1359" s="19"/>
      <c r="F1359" s="19"/>
      <c r="H1359" s="24" t="s">
        <v>218</v>
      </c>
      <c r="K1359" s="25">
        <v>45931</v>
      </c>
      <c r="L1359" s="25">
        <v>46022</v>
      </c>
      <c r="M1359" s="39"/>
    </row>
    <row r="1360" spans="2:13" ht="17.399999999999999" x14ac:dyDescent="0.45">
      <c r="B1360" s="17"/>
      <c r="C1360" s="18">
        <v>0</v>
      </c>
      <c r="D1360" s="19"/>
      <c r="E1360" s="19"/>
      <c r="F1360" s="19"/>
      <c r="K1360" s="25"/>
      <c r="L1360" s="25"/>
    </row>
    <row r="1361" spans="2:6" ht="17.399999999999999" x14ac:dyDescent="0.45">
      <c r="B1361" s="17"/>
      <c r="C1361" s="18">
        <v>0</v>
      </c>
      <c r="D1361" s="19"/>
      <c r="E1361" s="19"/>
      <c r="F1361" s="19"/>
    </row>
    <row r="1362" spans="2:6" ht="17.399999999999999" x14ac:dyDescent="0.45">
      <c r="B1362" s="17"/>
      <c r="C1362" s="18">
        <v>0</v>
      </c>
      <c r="D1362" s="19"/>
      <c r="E1362" s="19"/>
      <c r="F1362" s="19"/>
    </row>
    <row r="1363" spans="2:6" ht="17.399999999999999" x14ac:dyDescent="0.45">
      <c r="B1363" s="17"/>
      <c r="C1363" s="18">
        <v>0</v>
      </c>
      <c r="D1363" s="19"/>
      <c r="E1363" s="19"/>
      <c r="F1363" s="19"/>
    </row>
    <row r="1364" spans="2:6" ht="17.399999999999999" x14ac:dyDescent="0.45">
      <c r="B1364" s="17"/>
      <c r="C1364" s="18">
        <v>0</v>
      </c>
      <c r="D1364" s="19"/>
      <c r="E1364" s="19"/>
      <c r="F1364" s="19"/>
    </row>
    <row r="1365" spans="2:6" ht="17.399999999999999" x14ac:dyDescent="0.45">
      <c r="B1365" s="17"/>
      <c r="C1365" s="18">
        <v>0</v>
      </c>
      <c r="D1365" s="19"/>
      <c r="E1365" s="19"/>
      <c r="F1365" s="19"/>
    </row>
    <row r="1366" spans="2:6" ht="18" thickBot="1" x14ac:dyDescent="0.5">
      <c r="B1366" s="17"/>
      <c r="C1366" s="20">
        <v>0</v>
      </c>
      <c r="D1366" s="21"/>
      <c r="E1366" s="21"/>
      <c r="F1366" s="21"/>
    </row>
    <row r="1367" spans="2:6" ht="21.6" thickBot="1" x14ac:dyDescent="0.55000000000000004">
      <c r="B1367" s="7">
        <f>+D1341-E1341</f>
        <v>0</v>
      </c>
      <c r="C1367" s="46" t="str">
        <f>IF(D1341&lt;=E1341,"YA NO TIENE FERIADOS","PUEDE SOLICITAR DIAS FERIADOS")</f>
        <v>YA NO TIENE FERIADOS</v>
      </c>
      <c r="D1367" s="47"/>
      <c r="E1367" s="47"/>
      <c r="F1367" s="48"/>
    </row>
    <row r="1368" spans="2:6" ht="19.2" thickBot="1" x14ac:dyDescent="0.5">
      <c r="C1368" s="49" t="str">
        <f>IF(E1341&gt;D1341,"EXISTE UN ERROR","OK")</f>
        <v>OK</v>
      </c>
      <c r="D1368" s="50"/>
      <c r="E1368" s="50"/>
      <c r="F1368" s="51"/>
    </row>
  </sheetData>
  <mergeCells count="172">
    <mergeCell ref="I1290:M1290"/>
    <mergeCell ref="I1291:M1291"/>
    <mergeCell ref="C1304:F1304"/>
    <mergeCell ref="C1305:F1305"/>
    <mergeCell ref="I1322:M1322"/>
    <mergeCell ref="I1323:M1323"/>
    <mergeCell ref="C1336:F1336"/>
    <mergeCell ref="C1337:F1337"/>
    <mergeCell ref="I1259:M1259"/>
    <mergeCell ref="I1260:M1260"/>
    <mergeCell ref="C1273:F1273"/>
    <mergeCell ref="C1274:F1274"/>
    <mergeCell ref="I1197:M1197"/>
    <mergeCell ref="C1210:F1210"/>
    <mergeCell ref="C1211:F1211"/>
    <mergeCell ref="I1228:M1228"/>
    <mergeCell ref="I1229:M1229"/>
    <mergeCell ref="C1242:F1242"/>
    <mergeCell ref="C1243:F1243"/>
    <mergeCell ref="I975:M975"/>
    <mergeCell ref="I976:M976"/>
    <mergeCell ref="C989:F989"/>
    <mergeCell ref="C990:F990"/>
    <mergeCell ref="I1132:M1132"/>
    <mergeCell ref="I1133:M1133"/>
    <mergeCell ref="C1146:F1146"/>
    <mergeCell ref="C1147:F1147"/>
    <mergeCell ref="I1164:M1164"/>
    <mergeCell ref="I1039:M1039"/>
    <mergeCell ref="C1052:F1052"/>
    <mergeCell ref="C1053:F1053"/>
    <mergeCell ref="I1069:M1069"/>
    <mergeCell ref="I1165:M1165"/>
    <mergeCell ref="C1178:F1178"/>
    <mergeCell ref="C1179:F1179"/>
    <mergeCell ref="I1196:M1196"/>
    <mergeCell ref="I1101:M1101"/>
    <mergeCell ref="C1114:F1114"/>
    <mergeCell ref="C1115:F1115"/>
    <mergeCell ref="I1007:M1007"/>
    <mergeCell ref="I1008:M1008"/>
    <mergeCell ref="C1021:F1021"/>
    <mergeCell ref="C1022:F1022"/>
    <mergeCell ref="I1038:M1038"/>
    <mergeCell ref="C894:F894"/>
    <mergeCell ref="C895:F895"/>
    <mergeCell ref="I1070:M1070"/>
    <mergeCell ref="C1083:F1083"/>
    <mergeCell ref="C1084:F1084"/>
    <mergeCell ref="I1100:M1100"/>
    <mergeCell ref="I911:M911"/>
    <mergeCell ref="I912:M912"/>
    <mergeCell ref="C925:F925"/>
    <mergeCell ref="C926:F926"/>
    <mergeCell ref="I943:M943"/>
    <mergeCell ref="I944:M944"/>
    <mergeCell ref="C957:F957"/>
    <mergeCell ref="C958:F958"/>
    <mergeCell ref="I786:M786"/>
    <mergeCell ref="C799:F799"/>
    <mergeCell ref="C800:F800"/>
    <mergeCell ref="I755:M755"/>
    <mergeCell ref="C768:F768"/>
    <mergeCell ref="I880:M880"/>
    <mergeCell ref="C863:F863"/>
    <mergeCell ref="I816:M816"/>
    <mergeCell ref="I817:M817"/>
    <mergeCell ref="C830:F830"/>
    <mergeCell ref="C831:F831"/>
    <mergeCell ref="I848:M848"/>
    <mergeCell ref="I849:M849"/>
    <mergeCell ref="C862:F862"/>
    <mergeCell ref="I881:M881"/>
    <mergeCell ref="I693:M693"/>
    <mergeCell ref="C706:F706"/>
    <mergeCell ref="C707:F707"/>
    <mergeCell ref="I723:M723"/>
    <mergeCell ref="I724:M724"/>
    <mergeCell ref="I754:M754"/>
    <mergeCell ref="I433:M433"/>
    <mergeCell ref="I434:M434"/>
    <mergeCell ref="C447:F447"/>
    <mergeCell ref="C448:F448"/>
    <mergeCell ref="I661:M661"/>
    <mergeCell ref="I662:M662"/>
    <mergeCell ref="C675:F675"/>
    <mergeCell ref="C676:F676"/>
    <mergeCell ref="I692:M692"/>
    <mergeCell ref="I629:M629"/>
    <mergeCell ref="I630:M630"/>
    <mergeCell ref="C643:F643"/>
    <mergeCell ref="C644:F644"/>
    <mergeCell ref="C737:F737"/>
    <mergeCell ref="C738:F738"/>
    <mergeCell ref="C769:F769"/>
    <mergeCell ref="I785:M785"/>
    <mergeCell ref="C611:F611"/>
    <mergeCell ref="C612:F612"/>
    <mergeCell ref="I566:M566"/>
    <mergeCell ref="C579:F579"/>
    <mergeCell ref="C580:F580"/>
    <mergeCell ref="I597:M597"/>
    <mergeCell ref="I598:M598"/>
    <mergeCell ref="I565:M565"/>
    <mergeCell ref="I466:M466"/>
    <mergeCell ref="I531:M531"/>
    <mergeCell ref="I532:M532"/>
    <mergeCell ref="C545:F545"/>
    <mergeCell ref="C546:F546"/>
    <mergeCell ref="C480:F480"/>
    <mergeCell ref="C481:F481"/>
    <mergeCell ref="I499:M499"/>
    <mergeCell ref="C512:F512"/>
    <mergeCell ref="C513:F513"/>
    <mergeCell ref="I498:M498"/>
    <mergeCell ref="I339:M339"/>
    <mergeCell ref="C352:F352"/>
    <mergeCell ref="C353:F353"/>
    <mergeCell ref="I370:M370"/>
    <mergeCell ref="I467:M467"/>
    <mergeCell ref="I305:M305"/>
    <mergeCell ref="I306:M306"/>
    <mergeCell ref="C319:F319"/>
    <mergeCell ref="C320:F320"/>
    <mergeCell ref="I16:M16"/>
    <mergeCell ref="I17:M17"/>
    <mergeCell ref="I275:M275"/>
    <mergeCell ref="C288:F288"/>
    <mergeCell ref="C289:F289"/>
    <mergeCell ref="I240:M240"/>
    <mergeCell ref="I241:M241"/>
    <mergeCell ref="C254:F254"/>
    <mergeCell ref="C255:F255"/>
    <mergeCell ref="I111:M111"/>
    <mergeCell ref="I144:M144"/>
    <mergeCell ref="I145:M145"/>
    <mergeCell ref="I112:M112"/>
    <mergeCell ref="C62:F62"/>
    <mergeCell ref="I79:M79"/>
    <mergeCell ref="I80:M80"/>
    <mergeCell ref="C93:F93"/>
    <mergeCell ref="C94:F94"/>
    <mergeCell ref="C30:F30"/>
    <mergeCell ref="C31:F31"/>
    <mergeCell ref="I47:M47"/>
    <mergeCell ref="I48:M48"/>
    <mergeCell ref="C61:F61"/>
    <mergeCell ref="C125:F125"/>
    <mergeCell ref="I1353:M1353"/>
    <mergeCell ref="I1354:M1354"/>
    <mergeCell ref="C1367:F1367"/>
    <mergeCell ref="C1368:F1368"/>
    <mergeCell ref="C126:F126"/>
    <mergeCell ref="C158:F158"/>
    <mergeCell ref="C415:F415"/>
    <mergeCell ref="C416:F416"/>
    <mergeCell ref="C159:F159"/>
    <mergeCell ref="I207:M207"/>
    <mergeCell ref="I208:M208"/>
    <mergeCell ref="C221:F221"/>
    <mergeCell ref="C222:F222"/>
    <mergeCell ref="I371:M371"/>
    <mergeCell ref="C384:F384"/>
    <mergeCell ref="C385:F385"/>
    <mergeCell ref="I402:M402"/>
    <mergeCell ref="I274:M274"/>
    <mergeCell ref="I175:M175"/>
    <mergeCell ref="I176:M176"/>
    <mergeCell ref="C189:F189"/>
    <mergeCell ref="C190:F190"/>
    <mergeCell ref="I401:M401"/>
    <mergeCell ref="I338:M338"/>
  </mergeCells>
  <dataValidations count="3">
    <dataValidation type="list" allowBlank="1" showInputMessage="1" showErrorMessage="1" sqref="I358:I369 I389:I400 I454:I465 I35:I46 I67:I78 I99:I110 I132:I143 I163:I174 I195:I206 I228:I239 I262:I273 I326:I337 I5:I15 I519:I530 I293:I304 I553:I564 I486:I497 I585:I586 I588:I596 I421" xr:uid="{810ED3BB-0437-494A-9C69-17980B67D4B3}">
      <formula1>#REF!</formula1>
    </dataValidation>
    <dataValidation type="list" allowBlank="1" showInputMessage="1" showErrorMessage="1" sqref="I4 I587 I836:I847 I649:I660 I680:I691 I711:I722 I742:I753 I773:I784 I804:I815 I617:I628 I868:I879 I899:I910 I931:I942 I422:I432 I995:I1006 I1026:I1037 I1057:I1068 I1088:I1099 I1120:I1131 I1152:I1163 I1184:I1195 I1216:I1227 I963:I974 I1247:I1258 I1278:I1289 I1314 I1319:I1321 I1345 I1350:I1352" xr:uid="{1EBD75C7-7987-419B-B711-3C6CC99BD57E}">
      <formula1>$X$2:$X$4</formula1>
    </dataValidation>
    <dataValidation type="list" allowBlank="1" showInputMessage="1" showErrorMessage="1" sqref="I1310:I1313 I1315 I1341:I1344 I1346" xr:uid="{006A2C94-6776-4E42-BD76-9B6B7059B507}">
      <formula1>$Y$36:$Y$38</formula1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23E0-C588-4F0D-899A-02FD1055E8B6}">
  <sheetPr>
    <tabColor rgb="FFC00000"/>
  </sheetPr>
  <dimension ref="A1:X96"/>
  <sheetViews>
    <sheetView zoomScale="70" zoomScaleNormal="70" workbookViewId="0"/>
  </sheetViews>
  <sheetFormatPr baseColWidth="10" defaultRowHeight="14.4" x14ac:dyDescent="0.3"/>
  <cols>
    <col min="1" max="1" width="5.21875" customWidth="1"/>
    <col min="2" max="2" width="26.109375" customWidth="1"/>
    <col min="3" max="3" width="17.21875" bestFit="1" customWidth="1"/>
    <col min="4" max="4" width="21.109375" bestFit="1" customWidth="1"/>
    <col min="5" max="5" width="15.21875" bestFit="1" customWidth="1"/>
    <col min="6" max="6" width="20.5546875" bestFit="1" customWidth="1"/>
    <col min="8" max="8" width="13.5546875" customWidth="1"/>
    <col min="9" max="9" width="9.6640625" bestFit="1" customWidth="1"/>
    <col min="10" max="10" width="15.33203125" bestFit="1" customWidth="1"/>
    <col min="11" max="11" width="19" bestFit="1" customWidth="1"/>
    <col min="12" max="12" width="20.5546875" bestFit="1" customWidth="1"/>
    <col min="13" max="13" width="16.77734375" bestFit="1" customWidth="1"/>
    <col min="24" max="24" width="15" bestFit="1" customWidth="1"/>
  </cols>
  <sheetData>
    <row r="1" spans="1:24" x14ac:dyDescent="0.3">
      <c r="A1" s="37"/>
    </row>
    <row r="2" spans="1:24" ht="19.2" thickBot="1" x14ac:dyDescent="0.5">
      <c r="B2" s="22" t="s">
        <v>98</v>
      </c>
      <c r="H2" s="22" t="str">
        <f>+B2</f>
        <v>ASPEE MATHEWS LAURA CRISTINA</v>
      </c>
      <c r="X2" t="s">
        <v>9</v>
      </c>
    </row>
    <row r="3" spans="1:24" ht="18.600000000000001" thickBot="1" x14ac:dyDescent="0.4">
      <c r="B3" s="5" t="s">
        <v>0</v>
      </c>
      <c r="C3" s="5" t="s">
        <v>1</v>
      </c>
      <c r="D3" s="5" t="s">
        <v>11</v>
      </c>
      <c r="E3" s="6" t="s">
        <v>2</v>
      </c>
      <c r="F3" s="6" t="s">
        <v>7</v>
      </c>
      <c r="H3" s="2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4" t="s">
        <v>8</v>
      </c>
      <c r="X3" t="s">
        <v>10</v>
      </c>
    </row>
    <row r="4" spans="1:24" ht="17.399999999999999" x14ac:dyDescent="0.45">
      <c r="B4" s="8">
        <v>0</v>
      </c>
      <c r="C4" s="9">
        <v>0</v>
      </c>
      <c r="D4" s="10">
        <f>+B4+C4</f>
        <v>0</v>
      </c>
      <c r="E4" s="10">
        <f>SUM(B5:B29)</f>
        <v>0</v>
      </c>
      <c r="F4" s="11"/>
      <c r="H4" s="13">
        <v>2</v>
      </c>
      <c r="I4" s="14"/>
      <c r="J4" s="27">
        <v>45775</v>
      </c>
      <c r="K4" s="27">
        <v>45776</v>
      </c>
      <c r="L4" s="35" t="s">
        <v>181</v>
      </c>
      <c r="M4" s="28"/>
      <c r="X4" t="s">
        <v>111</v>
      </c>
    </row>
    <row r="5" spans="1:24" ht="17.399999999999999" x14ac:dyDescent="0.45">
      <c r="B5" s="17"/>
      <c r="C5" s="18">
        <v>0</v>
      </c>
      <c r="D5" s="26"/>
      <c r="E5" s="26"/>
      <c r="F5" s="18"/>
      <c r="H5" s="15"/>
      <c r="I5" s="14"/>
      <c r="J5" s="31"/>
      <c r="K5" s="31"/>
      <c r="L5" s="29"/>
      <c r="M5" s="29"/>
    </row>
    <row r="6" spans="1:24" ht="17.399999999999999" x14ac:dyDescent="0.45">
      <c r="B6" s="17"/>
      <c r="C6" s="18">
        <v>0</v>
      </c>
      <c r="D6" s="26"/>
      <c r="E6" s="26"/>
      <c r="F6" s="18"/>
      <c r="H6" s="15"/>
      <c r="I6" s="14"/>
      <c r="J6" s="31"/>
      <c r="K6" s="31"/>
      <c r="L6" s="29"/>
      <c r="M6" s="29"/>
    </row>
    <row r="7" spans="1:24" ht="17.399999999999999" x14ac:dyDescent="0.45">
      <c r="B7" s="17"/>
      <c r="C7" s="18">
        <v>0</v>
      </c>
      <c r="D7" s="26"/>
      <c r="E7" s="26"/>
      <c r="F7" s="18"/>
      <c r="H7" s="15"/>
      <c r="I7" s="14"/>
      <c r="J7" s="31"/>
      <c r="K7" s="31"/>
      <c r="L7" s="29"/>
      <c r="M7" s="29"/>
    </row>
    <row r="8" spans="1:24" ht="17.399999999999999" x14ac:dyDescent="0.45">
      <c r="B8" s="17"/>
      <c r="C8" s="18">
        <v>0</v>
      </c>
      <c r="D8" s="26"/>
      <c r="E8" s="26"/>
      <c r="F8" s="18"/>
      <c r="H8" s="15"/>
      <c r="I8" s="14"/>
      <c r="J8" s="31"/>
      <c r="K8" s="31"/>
      <c r="L8" s="29"/>
      <c r="M8" s="29"/>
    </row>
    <row r="9" spans="1:24" ht="17.399999999999999" x14ac:dyDescent="0.45">
      <c r="B9" s="17"/>
      <c r="C9" s="18">
        <v>0</v>
      </c>
      <c r="D9" s="26"/>
      <c r="E9" s="26"/>
      <c r="F9" s="18"/>
      <c r="H9" s="15"/>
      <c r="I9" s="14"/>
      <c r="J9" s="29"/>
      <c r="K9" s="29"/>
      <c r="L9" s="29"/>
      <c r="M9" s="29"/>
    </row>
    <row r="10" spans="1:24" ht="17.399999999999999" x14ac:dyDescent="0.45">
      <c r="B10" s="17"/>
      <c r="C10" s="18">
        <v>0</v>
      </c>
      <c r="D10" s="26"/>
      <c r="E10" s="26"/>
      <c r="F10" s="18"/>
      <c r="H10" s="15"/>
      <c r="I10" s="14"/>
      <c r="J10" s="29"/>
      <c r="K10" s="29"/>
      <c r="L10" s="29"/>
      <c r="M10" s="29"/>
    </row>
    <row r="11" spans="1:24" ht="17.399999999999999" x14ac:dyDescent="0.45">
      <c r="B11" s="17"/>
      <c r="C11" s="18">
        <v>0</v>
      </c>
      <c r="D11" s="26"/>
      <c r="E11" s="26"/>
      <c r="F11" s="18"/>
      <c r="H11" s="15"/>
      <c r="I11" s="14"/>
      <c r="J11" s="29"/>
      <c r="K11" s="29"/>
      <c r="L11" s="29"/>
      <c r="M11" s="29"/>
    </row>
    <row r="12" spans="1:24" ht="17.399999999999999" x14ac:dyDescent="0.45">
      <c r="B12" s="17"/>
      <c r="C12" s="18">
        <v>0</v>
      </c>
      <c r="D12" s="26"/>
      <c r="E12" s="26"/>
      <c r="F12" s="18"/>
      <c r="H12" s="15"/>
      <c r="I12" s="14"/>
      <c r="J12" s="29"/>
      <c r="K12" s="29"/>
      <c r="L12" s="29"/>
      <c r="M12" s="29"/>
    </row>
    <row r="13" spans="1:24" ht="17.399999999999999" x14ac:dyDescent="0.45">
      <c r="B13" s="17"/>
      <c r="C13" s="18">
        <v>0</v>
      </c>
      <c r="D13" s="26"/>
      <c r="E13" s="26"/>
      <c r="F13" s="18"/>
      <c r="H13" s="15"/>
      <c r="I13" s="14"/>
      <c r="J13" s="29"/>
      <c r="K13" s="29"/>
      <c r="L13" s="29"/>
      <c r="M13" s="29"/>
    </row>
    <row r="14" spans="1:24" ht="17.399999999999999" x14ac:dyDescent="0.45">
      <c r="B14" s="17"/>
      <c r="C14" s="18">
        <v>0</v>
      </c>
      <c r="D14" s="18"/>
      <c r="E14" s="18"/>
      <c r="F14" s="18"/>
      <c r="H14" s="15"/>
      <c r="I14" s="14"/>
      <c r="J14" s="29"/>
      <c r="K14" s="29"/>
      <c r="L14" s="29"/>
      <c r="M14" s="29"/>
    </row>
    <row r="15" spans="1:24" ht="18" thickBot="1" x14ac:dyDescent="0.5">
      <c r="B15" s="17"/>
      <c r="C15" s="18">
        <v>0</v>
      </c>
      <c r="D15" s="18"/>
      <c r="E15" s="18"/>
      <c r="F15" s="18"/>
      <c r="H15" s="16"/>
      <c r="I15" s="14"/>
      <c r="J15" s="30"/>
      <c r="K15" s="30"/>
      <c r="L15" s="30"/>
      <c r="M15" s="30"/>
    </row>
    <row r="16" spans="1:24" ht="21.6" thickBot="1" x14ac:dyDescent="0.55000000000000004">
      <c r="B16" s="17"/>
      <c r="C16" s="18">
        <v>0</v>
      </c>
      <c r="D16" s="19"/>
      <c r="E16" s="19"/>
      <c r="F16" s="19"/>
      <c r="H16" s="12">
        <f>SUM(H4:H15)</f>
        <v>2</v>
      </c>
      <c r="I16" s="43" t="str">
        <f>IF(H16=6,"YA NO PUEDE SOLICITAR DIAS ADMINISTRATIVOS","PUEDE SOLICITAR DIAS ADMINISTRATIVOS")</f>
        <v>PUEDE SOLICITAR DIAS ADMINISTRATIVOS</v>
      </c>
      <c r="J16" s="44"/>
      <c r="K16" s="44"/>
      <c r="L16" s="44"/>
      <c r="M16" s="45"/>
    </row>
    <row r="17" spans="2:13" ht="21.6" thickBot="1" x14ac:dyDescent="0.55000000000000004">
      <c r="B17" s="17"/>
      <c r="C17" s="18">
        <v>0</v>
      </c>
      <c r="D17" s="19"/>
      <c r="E17" s="19"/>
      <c r="F17" s="19"/>
      <c r="H17" s="23">
        <f>6-H16</f>
        <v>4</v>
      </c>
      <c r="I17" s="43" t="str">
        <f>IF(H17=0,"YA NO CUENTA CON ADMINISTRATIVOS","OK")</f>
        <v>OK</v>
      </c>
      <c r="J17" s="44"/>
      <c r="K17" s="44"/>
      <c r="L17" s="44"/>
      <c r="M17" s="45"/>
    </row>
    <row r="18" spans="2:13" ht="17.399999999999999" x14ac:dyDescent="0.45">
      <c r="B18" s="17"/>
      <c r="C18" s="18">
        <v>0</v>
      </c>
      <c r="D18" s="19"/>
      <c r="E18" s="19"/>
      <c r="F18" s="19"/>
      <c r="H18" s="1"/>
    </row>
    <row r="19" spans="2:13" ht="17.399999999999999" x14ac:dyDescent="0.45">
      <c r="B19" s="17"/>
      <c r="C19" s="18">
        <v>0</v>
      </c>
      <c r="D19" s="19"/>
      <c r="E19" s="19"/>
      <c r="F19" s="19"/>
    </row>
    <row r="20" spans="2:13" ht="17.399999999999999" x14ac:dyDescent="0.45">
      <c r="B20" s="17"/>
      <c r="C20" s="18">
        <v>0</v>
      </c>
      <c r="D20" s="19"/>
      <c r="E20" s="19"/>
      <c r="F20" s="19"/>
      <c r="H20" s="24" t="s">
        <v>25</v>
      </c>
      <c r="I20" s="24"/>
      <c r="J20" s="24"/>
      <c r="K20" s="25"/>
      <c r="L20" s="25"/>
    </row>
    <row r="21" spans="2:13" ht="17.399999999999999" x14ac:dyDescent="0.45">
      <c r="B21" s="17"/>
      <c r="C21" s="18">
        <v>0</v>
      </c>
      <c r="D21" s="19"/>
      <c r="E21" s="19"/>
      <c r="F21" s="19"/>
      <c r="H21" s="24" t="s">
        <v>99</v>
      </c>
      <c r="K21" s="25"/>
      <c r="L21" s="32" t="s">
        <v>22</v>
      </c>
      <c r="M21" s="33" t="s">
        <v>27</v>
      </c>
    </row>
    <row r="22" spans="2:13" ht="17.399999999999999" x14ac:dyDescent="0.45">
      <c r="B22" s="17"/>
      <c r="C22" s="18">
        <v>0</v>
      </c>
      <c r="D22" s="19"/>
      <c r="E22" s="19"/>
      <c r="F22" s="19"/>
      <c r="H22" s="24" t="s">
        <v>88</v>
      </c>
      <c r="K22" s="25">
        <v>45658</v>
      </c>
      <c r="L22" s="25">
        <v>45838</v>
      </c>
    </row>
    <row r="23" spans="2:13" ht="17.399999999999999" x14ac:dyDescent="0.45">
      <c r="B23" s="17"/>
      <c r="C23" s="18">
        <v>0</v>
      </c>
      <c r="D23" s="19"/>
      <c r="E23" s="19"/>
      <c r="F23" s="19"/>
    </row>
    <row r="24" spans="2:13" ht="17.399999999999999" x14ac:dyDescent="0.45">
      <c r="B24" s="17"/>
      <c r="C24" s="18">
        <v>0</v>
      </c>
      <c r="D24" s="19"/>
      <c r="E24" s="19"/>
      <c r="F24" s="19"/>
    </row>
    <row r="25" spans="2:13" ht="17.399999999999999" x14ac:dyDescent="0.45">
      <c r="B25" s="17"/>
      <c r="C25" s="18">
        <v>0</v>
      </c>
      <c r="D25" s="19"/>
      <c r="E25" s="19"/>
      <c r="F25" s="19"/>
    </row>
    <row r="26" spans="2:13" ht="17.399999999999999" x14ac:dyDescent="0.45">
      <c r="B26" s="17"/>
      <c r="C26" s="18">
        <v>0</v>
      </c>
      <c r="D26" s="19"/>
      <c r="E26" s="19"/>
      <c r="F26" s="19"/>
    </row>
    <row r="27" spans="2:13" ht="17.399999999999999" x14ac:dyDescent="0.45">
      <c r="B27" s="17"/>
      <c r="C27" s="18">
        <v>0</v>
      </c>
      <c r="D27" s="19"/>
      <c r="E27" s="19"/>
      <c r="F27" s="19"/>
    </row>
    <row r="28" spans="2:13" ht="17.399999999999999" x14ac:dyDescent="0.45">
      <c r="B28" s="17"/>
      <c r="C28" s="18">
        <v>0</v>
      </c>
      <c r="D28" s="19"/>
      <c r="E28" s="19"/>
      <c r="F28" s="19"/>
    </row>
    <row r="29" spans="2:13" ht="18" thickBot="1" x14ac:dyDescent="0.5">
      <c r="B29" s="17"/>
      <c r="C29" s="20">
        <v>0</v>
      </c>
      <c r="D29" s="21"/>
      <c r="E29" s="21"/>
      <c r="F29" s="21"/>
    </row>
    <row r="30" spans="2:13" ht="21.6" thickBot="1" x14ac:dyDescent="0.55000000000000004">
      <c r="B30" s="7">
        <f>+D4-E4</f>
        <v>0</v>
      </c>
      <c r="C30" s="46" t="str">
        <f>IF(D4&lt;=E4,"YA NO TIENE FERIADOS","PUEDE SOLICITAR DIAS FERIADOS")</f>
        <v>YA NO TIENE FERIADOS</v>
      </c>
      <c r="D30" s="47"/>
      <c r="E30" s="47"/>
      <c r="F30" s="48"/>
    </row>
    <row r="31" spans="2:13" ht="19.2" thickBot="1" x14ac:dyDescent="0.5">
      <c r="C31" s="49" t="str">
        <f>IF(E4&gt;D4,"EXISTE UN ERROR","OK")</f>
        <v>OK</v>
      </c>
      <c r="D31" s="50"/>
      <c r="E31" s="50"/>
      <c r="F31" s="51"/>
    </row>
    <row r="36" spans="2:13" ht="19.2" thickBot="1" x14ac:dyDescent="0.5">
      <c r="B36" s="22" t="s">
        <v>24</v>
      </c>
      <c r="H36" s="22" t="str">
        <f>+B36</f>
        <v>FIGUEROA ESPINOZA PAMELA F.</v>
      </c>
    </row>
    <row r="37" spans="2:13" ht="18.600000000000001" thickBot="1" x14ac:dyDescent="0.4">
      <c r="B37" s="5" t="s">
        <v>0</v>
      </c>
      <c r="C37" s="5" t="s">
        <v>1</v>
      </c>
      <c r="D37" s="5" t="s">
        <v>11</v>
      </c>
      <c r="E37" s="6" t="s">
        <v>2</v>
      </c>
      <c r="F37" s="6" t="s">
        <v>7</v>
      </c>
      <c r="H37" s="2" t="s">
        <v>3</v>
      </c>
      <c r="I37" s="3" t="s">
        <v>4</v>
      </c>
      <c r="J37" s="3" t="s">
        <v>5</v>
      </c>
      <c r="K37" s="3" t="s">
        <v>6</v>
      </c>
      <c r="L37" s="3" t="s">
        <v>7</v>
      </c>
      <c r="M37" s="4" t="s">
        <v>8</v>
      </c>
    </row>
    <row r="38" spans="2:13" ht="17.399999999999999" x14ac:dyDescent="0.45">
      <c r="B38" s="8">
        <v>15</v>
      </c>
      <c r="C38" s="9">
        <v>0</v>
      </c>
      <c r="D38" s="10">
        <f>+B38+C38</f>
        <v>15</v>
      </c>
      <c r="E38" s="10">
        <f>SUM(B39:B63)</f>
        <v>5</v>
      </c>
      <c r="F38" s="11"/>
      <c r="H38" s="13"/>
      <c r="I38" s="14"/>
      <c r="J38" s="27"/>
      <c r="K38" s="27"/>
      <c r="L38" s="29"/>
      <c r="M38" s="28"/>
    </row>
    <row r="39" spans="2:13" ht="17.399999999999999" x14ac:dyDescent="0.45">
      <c r="B39" s="17">
        <v>5</v>
      </c>
      <c r="C39" s="18">
        <v>0</v>
      </c>
      <c r="D39" s="26">
        <v>45692</v>
      </c>
      <c r="E39" s="26">
        <v>45696</v>
      </c>
      <c r="F39" s="34" t="s">
        <v>91</v>
      </c>
      <c r="H39" s="15"/>
      <c r="I39" s="14"/>
      <c r="J39" s="31"/>
      <c r="K39" s="31"/>
      <c r="L39" s="29"/>
      <c r="M39" s="29"/>
    </row>
    <row r="40" spans="2:13" ht="17.399999999999999" x14ac:dyDescent="0.45">
      <c r="B40" s="17"/>
      <c r="C40" s="18">
        <v>0</v>
      </c>
      <c r="D40" s="26"/>
      <c r="E40" s="26"/>
      <c r="F40" s="18"/>
      <c r="H40" s="15"/>
      <c r="I40" s="14"/>
      <c r="J40" s="31"/>
      <c r="K40" s="31"/>
      <c r="L40" s="29"/>
      <c r="M40" s="29"/>
    </row>
    <row r="41" spans="2:13" ht="17.399999999999999" x14ac:dyDescent="0.45">
      <c r="B41" s="17"/>
      <c r="C41" s="18">
        <v>0</v>
      </c>
      <c r="D41" s="26"/>
      <c r="E41" s="26"/>
      <c r="F41" s="18"/>
      <c r="H41" s="15"/>
      <c r="I41" s="14"/>
      <c r="J41" s="31"/>
      <c r="K41" s="31"/>
      <c r="L41" s="29"/>
      <c r="M41" s="29"/>
    </row>
    <row r="42" spans="2:13" ht="17.399999999999999" x14ac:dyDescent="0.45">
      <c r="B42" s="17"/>
      <c r="C42" s="18">
        <v>0</v>
      </c>
      <c r="D42" s="26"/>
      <c r="E42" s="26"/>
      <c r="F42" s="18"/>
      <c r="H42" s="15"/>
      <c r="I42" s="14"/>
      <c r="J42" s="31"/>
      <c r="K42" s="31"/>
      <c r="L42" s="29"/>
      <c r="M42" s="29"/>
    </row>
    <row r="43" spans="2:13" ht="17.399999999999999" x14ac:dyDescent="0.45">
      <c r="B43" s="17"/>
      <c r="C43" s="18">
        <v>0</v>
      </c>
      <c r="D43" s="26"/>
      <c r="E43" s="26"/>
      <c r="F43" s="18"/>
      <c r="H43" s="15"/>
      <c r="I43" s="14"/>
      <c r="J43" s="29"/>
      <c r="K43" s="29"/>
      <c r="L43" s="29"/>
      <c r="M43" s="29"/>
    </row>
    <row r="44" spans="2:13" ht="17.399999999999999" x14ac:dyDescent="0.45">
      <c r="B44" s="17"/>
      <c r="C44" s="18">
        <v>0</v>
      </c>
      <c r="D44" s="26"/>
      <c r="E44" s="26"/>
      <c r="F44" s="18"/>
      <c r="H44" s="15"/>
      <c r="I44" s="14"/>
      <c r="J44" s="29"/>
      <c r="K44" s="29"/>
      <c r="L44" s="29"/>
      <c r="M44" s="29"/>
    </row>
    <row r="45" spans="2:13" ht="17.399999999999999" x14ac:dyDescent="0.45">
      <c r="B45" s="17"/>
      <c r="C45" s="18">
        <v>0</v>
      </c>
      <c r="D45" s="26"/>
      <c r="E45" s="26"/>
      <c r="F45" s="18"/>
      <c r="H45" s="15"/>
      <c r="I45" s="14"/>
      <c r="J45" s="29"/>
      <c r="K45" s="29"/>
      <c r="L45" s="29"/>
      <c r="M45" s="29"/>
    </row>
    <row r="46" spans="2:13" ht="17.399999999999999" x14ac:dyDescent="0.45">
      <c r="B46" s="17"/>
      <c r="C46" s="18">
        <v>0</v>
      </c>
      <c r="D46" s="26"/>
      <c r="E46" s="26"/>
      <c r="F46" s="18"/>
      <c r="H46" s="15"/>
      <c r="I46" s="14"/>
      <c r="J46" s="29"/>
      <c r="K46" s="29"/>
      <c r="L46" s="29"/>
      <c r="M46" s="29"/>
    </row>
    <row r="47" spans="2:13" ht="17.399999999999999" x14ac:dyDescent="0.45">
      <c r="B47" s="17"/>
      <c r="C47" s="18">
        <v>0</v>
      </c>
      <c r="D47" s="26"/>
      <c r="E47" s="26"/>
      <c r="F47" s="18"/>
      <c r="H47" s="15"/>
      <c r="I47" s="14"/>
      <c r="J47" s="29"/>
      <c r="K47" s="29"/>
      <c r="L47" s="29"/>
      <c r="M47" s="29"/>
    </row>
    <row r="48" spans="2:13" ht="17.399999999999999" x14ac:dyDescent="0.45">
      <c r="B48" s="17"/>
      <c r="C48" s="18">
        <v>0</v>
      </c>
      <c r="D48" s="18"/>
      <c r="E48" s="18"/>
      <c r="F48" s="18"/>
      <c r="H48" s="15"/>
      <c r="I48" s="14"/>
      <c r="J48" s="29"/>
      <c r="K48" s="29"/>
      <c r="L48" s="29"/>
      <c r="M48" s="29"/>
    </row>
    <row r="49" spans="2:13" ht="18" thickBot="1" x14ac:dyDescent="0.5">
      <c r="B49" s="17"/>
      <c r="C49" s="18">
        <v>0</v>
      </c>
      <c r="D49" s="18"/>
      <c r="E49" s="18"/>
      <c r="F49" s="18"/>
      <c r="H49" s="16"/>
      <c r="I49" s="14"/>
      <c r="J49" s="30"/>
      <c r="K49" s="30"/>
      <c r="L49" s="30"/>
      <c r="M49" s="30"/>
    </row>
    <row r="50" spans="2:13" ht="21.6" thickBot="1" x14ac:dyDescent="0.55000000000000004">
      <c r="B50" s="17"/>
      <c r="C50" s="18">
        <v>0</v>
      </c>
      <c r="D50" s="19"/>
      <c r="E50" s="19"/>
      <c r="F50" s="19"/>
      <c r="H50" s="12">
        <f>SUM(H38:H49)</f>
        <v>0</v>
      </c>
      <c r="I50" s="43" t="str">
        <f>IF(H50=6,"YA NO PUEDE SOLICITAR DIAS ADMINISTRATIVOS","PUEDE SOLICITAR DIAS ADMINISTRATIVOS")</f>
        <v>PUEDE SOLICITAR DIAS ADMINISTRATIVOS</v>
      </c>
      <c r="J50" s="44"/>
      <c r="K50" s="44"/>
      <c r="L50" s="44"/>
      <c r="M50" s="45"/>
    </row>
    <row r="51" spans="2:13" ht="21.6" thickBot="1" x14ac:dyDescent="0.55000000000000004">
      <c r="B51" s="17"/>
      <c r="C51" s="18">
        <v>0</v>
      </c>
      <c r="D51" s="19"/>
      <c r="E51" s="19"/>
      <c r="F51" s="19"/>
      <c r="H51" s="23">
        <f>6-H50</f>
        <v>6</v>
      </c>
      <c r="I51" s="43" t="str">
        <f>IF(H51=0,"YA NO CUENTA CON ADMINISTRATIVOS","OK")</f>
        <v>OK</v>
      </c>
      <c r="J51" s="44"/>
      <c r="K51" s="44"/>
      <c r="L51" s="44"/>
      <c r="M51" s="45"/>
    </row>
    <row r="52" spans="2:13" ht="17.399999999999999" x14ac:dyDescent="0.45">
      <c r="B52" s="17"/>
      <c r="C52" s="18">
        <v>0</v>
      </c>
      <c r="D52" s="19"/>
      <c r="E52" s="19"/>
      <c r="F52" s="19"/>
      <c r="H52" s="1"/>
    </row>
    <row r="53" spans="2:13" ht="17.399999999999999" x14ac:dyDescent="0.45">
      <c r="B53" s="17"/>
      <c r="C53" s="18">
        <v>0</v>
      </c>
      <c r="D53" s="19"/>
      <c r="E53" s="19"/>
      <c r="F53" s="19"/>
    </row>
    <row r="54" spans="2:13" ht="17.399999999999999" x14ac:dyDescent="0.45">
      <c r="B54" s="17"/>
      <c r="C54" s="18">
        <v>0</v>
      </c>
      <c r="D54" s="19"/>
      <c r="E54" s="19"/>
      <c r="F54" s="19"/>
      <c r="H54" s="24" t="s">
        <v>25</v>
      </c>
      <c r="I54" s="24"/>
      <c r="J54" s="24"/>
      <c r="K54" s="25"/>
      <c r="L54" s="25"/>
    </row>
    <row r="55" spans="2:13" ht="17.399999999999999" x14ac:dyDescent="0.45">
      <c r="B55" s="17"/>
      <c r="C55" s="18">
        <v>0</v>
      </c>
      <c r="D55" s="19"/>
      <c r="E55" s="19"/>
      <c r="F55" s="19"/>
      <c r="H55" s="24" t="s">
        <v>26</v>
      </c>
      <c r="K55" s="25">
        <v>45292</v>
      </c>
      <c r="L55" s="32" t="s">
        <v>22</v>
      </c>
      <c r="M55" s="33" t="s">
        <v>27</v>
      </c>
    </row>
    <row r="56" spans="2:13" ht="17.399999999999999" x14ac:dyDescent="0.45">
      <c r="B56" s="17"/>
      <c r="C56" s="18">
        <v>0</v>
      </c>
      <c r="D56" s="19"/>
      <c r="E56" s="19"/>
      <c r="F56" s="19"/>
      <c r="H56" s="24" t="s">
        <v>88</v>
      </c>
      <c r="K56" s="25">
        <v>45658</v>
      </c>
      <c r="L56" s="25">
        <v>46022</v>
      </c>
    </row>
    <row r="57" spans="2:13" ht="17.399999999999999" x14ac:dyDescent="0.45">
      <c r="B57" s="17"/>
      <c r="C57" s="18">
        <v>0</v>
      </c>
      <c r="D57" s="19"/>
      <c r="E57" s="19"/>
      <c r="F57" s="19"/>
    </row>
    <row r="58" spans="2:13" ht="17.399999999999999" x14ac:dyDescent="0.45">
      <c r="B58" s="17"/>
      <c r="C58" s="18">
        <v>0</v>
      </c>
      <c r="D58" s="19"/>
      <c r="E58" s="19"/>
      <c r="F58" s="19"/>
    </row>
    <row r="59" spans="2:13" ht="17.399999999999999" x14ac:dyDescent="0.45">
      <c r="B59" s="17"/>
      <c r="C59" s="18">
        <v>0</v>
      </c>
      <c r="D59" s="19"/>
      <c r="E59" s="19"/>
      <c r="F59" s="19"/>
    </row>
    <row r="60" spans="2:13" ht="17.399999999999999" x14ac:dyDescent="0.45">
      <c r="B60" s="17"/>
      <c r="C60" s="18">
        <v>0</v>
      </c>
      <c r="D60" s="19"/>
      <c r="E60" s="19"/>
      <c r="F60" s="19"/>
    </row>
    <row r="61" spans="2:13" ht="17.399999999999999" x14ac:dyDescent="0.45">
      <c r="B61" s="17"/>
      <c r="C61" s="18">
        <v>0</v>
      </c>
      <c r="D61" s="19"/>
      <c r="E61" s="19"/>
      <c r="F61" s="19"/>
    </row>
    <row r="62" spans="2:13" ht="17.399999999999999" x14ac:dyDescent="0.45">
      <c r="B62" s="17"/>
      <c r="C62" s="18">
        <v>0</v>
      </c>
      <c r="D62" s="19"/>
      <c r="E62" s="19"/>
      <c r="F62" s="19"/>
    </row>
    <row r="63" spans="2:13" ht="18" thickBot="1" x14ac:dyDescent="0.5">
      <c r="B63" s="17"/>
      <c r="C63" s="20">
        <v>0</v>
      </c>
      <c r="D63" s="21"/>
      <c r="E63" s="21"/>
      <c r="F63" s="21"/>
    </row>
    <row r="64" spans="2:13" ht="21.6" thickBot="1" x14ac:dyDescent="0.55000000000000004">
      <c r="B64" s="7">
        <f>+D38-E38</f>
        <v>10</v>
      </c>
      <c r="C64" s="46" t="str">
        <f>IF(D38&lt;=E38,"YA NO TIENE FERIADOS","PUEDE SOLICITAR DIAS FERIADOS")</f>
        <v>PUEDE SOLICITAR DIAS FERIADOS</v>
      </c>
      <c r="D64" s="47"/>
      <c r="E64" s="47"/>
      <c r="F64" s="48"/>
    </row>
    <row r="65" spans="2:13" ht="19.2" thickBot="1" x14ac:dyDescent="0.5">
      <c r="C65" s="49" t="str">
        <f>IF(E38&gt;D38,"EXISTE UN ERROR","OK")</f>
        <v>OK</v>
      </c>
      <c r="D65" s="50"/>
      <c r="E65" s="50"/>
      <c r="F65" s="51"/>
    </row>
    <row r="67" spans="2:13" ht="19.2" thickBot="1" x14ac:dyDescent="0.5">
      <c r="B67" s="22" t="s">
        <v>132</v>
      </c>
      <c r="H67" s="22" t="str">
        <f>+B67</f>
        <v>DE LA FUENTE FLORES HOREALIS BELEN</v>
      </c>
    </row>
    <row r="68" spans="2:13" ht="18.600000000000001" thickBot="1" x14ac:dyDescent="0.4">
      <c r="B68" s="5" t="s">
        <v>0</v>
      </c>
      <c r="C68" s="5" t="s">
        <v>1</v>
      </c>
      <c r="D68" s="5" t="s">
        <v>11</v>
      </c>
      <c r="E68" s="6" t="s">
        <v>2</v>
      </c>
      <c r="F68" s="6" t="s">
        <v>7</v>
      </c>
      <c r="H68" s="2" t="s">
        <v>3</v>
      </c>
      <c r="I68" s="3" t="s">
        <v>4</v>
      </c>
      <c r="J68" s="3" t="s">
        <v>5</v>
      </c>
      <c r="K68" s="3" t="s">
        <v>6</v>
      </c>
      <c r="L68" s="3" t="s">
        <v>7</v>
      </c>
      <c r="M68" s="4" t="s">
        <v>8</v>
      </c>
    </row>
    <row r="69" spans="2:13" ht="17.399999999999999" x14ac:dyDescent="0.45">
      <c r="B69" s="8">
        <v>0</v>
      </c>
      <c r="C69" s="9">
        <v>0</v>
      </c>
      <c r="D69" s="10">
        <f>+B69+C69</f>
        <v>0</v>
      </c>
      <c r="E69" s="10">
        <f>SUM(B70:B94)</f>
        <v>0</v>
      </c>
      <c r="F69" s="11"/>
      <c r="H69" s="13">
        <v>1</v>
      </c>
      <c r="I69" s="14"/>
      <c r="J69" s="27">
        <v>45862</v>
      </c>
      <c r="K69" s="27">
        <v>45862</v>
      </c>
      <c r="L69" s="35" t="s">
        <v>190</v>
      </c>
      <c r="M69" s="28"/>
    </row>
    <row r="70" spans="2:13" ht="17.399999999999999" x14ac:dyDescent="0.45">
      <c r="B70" s="17"/>
      <c r="C70" s="18">
        <v>0</v>
      </c>
      <c r="D70" s="26"/>
      <c r="E70" s="26"/>
      <c r="F70" s="18"/>
      <c r="H70" s="15">
        <v>1</v>
      </c>
      <c r="I70" s="14"/>
      <c r="J70" s="31">
        <v>45920</v>
      </c>
      <c r="K70" s="31">
        <v>45920</v>
      </c>
      <c r="L70" s="35" t="s">
        <v>173</v>
      </c>
      <c r="M70" s="29"/>
    </row>
    <row r="71" spans="2:13" ht="17.399999999999999" x14ac:dyDescent="0.45">
      <c r="B71" s="17"/>
      <c r="C71" s="18">
        <v>0</v>
      </c>
      <c r="D71" s="26"/>
      <c r="E71" s="26"/>
      <c r="F71" s="18"/>
      <c r="H71" s="15"/>
      <c r="I71" s="14"/>
      <c r="J71" s="31"/>
      <c r="K71" s="31"/>
      <c r="L71" s="29"/>
      <c r="M71" s="29"/>
    </row>
    <row r="72" spans="2:13" ht="17.399999999999999" x14ac:dyDescent="0.45">
      <c r="B72" s="17"/>
      <c r="C72" s="18">
        <v>0</v>
      </c>
      <c r="D72" s="26"/>
      <c r="E72" s="26"/>
      <c r="F72" s="18"/>
      <c r="H72" s="15"/>
      <c r="I72" s="14"/>
      <c r="J72" s="31"/>
      <c r="K72" s="31"/>
      <c r="L72" s="29"/>
      <c r="M72" s="29"/>
    </row>
    <row r="73" spans="2:13" ht="17.399999999999999" x14ac:dyDescent="0.45">
      <c r="B73" s="17"/>
      <c r="C73" s="18">
        <v>0</v>
      </c>
      <c r="D73" s="26"/>
      <c r="E73" s="26"/>
      <c r="F73" s="18"/>
      <c r="H73" s="15"/>
      <c r="I73" s="14"/>
      <c r="J73" s="31"/>
      <c r="K73" s="31"/>
      <c r="L73" s="29"/>
      <c r="M73" s="29"/>
    </row>
    <row r="74" spans="2:13" ht="17.399999999999999" x14ac:dyDescent="0.45">
      <c r="B74" s="17"/>
      <c r="C74" s="18">
        <v>0</v>
      </c>
      <c r="D74" s="26"/>
      <c r="E74" s="26"/>
      <c r="F74" s="18"/>
      <c r="H74" s="15"/>
      <c r="I74" s="14"/>
      <c r="J74" s="29"/>
      <c r="K74" s="29"/>
      <c r="L74" s="29"/>
      <c r="M74" s="29"/>
    </row>
    <row r="75" spans="2:13" ht="17.399999999999999" x14ac:dyDescent="0.45">
      <c r="B75" s="17"/>
      <c r="C75" s="18">
        <v>0</v>
      </c>
      <c r="D75" s="26"/>
      <c r="E75" s="26"/>
      <c r="F75" s="18"/>
      <c r="H75" s="15"/>
      <c r="I75" s="14"/>
      <c r="J75" s="29"/>
      <c r="K75" s="29"/>
      <c r="L75" s="29"/>
      <c r="M75" s="29"/>
    </row>
    <row r="76" spans="2:13" ht="17.399999999999999" x14ac:dyDescent="0.45">
      <c r="B76" s="17"/>
      <c r="C76" s="18">
        <v>0</v>
      </c>
      <c r="D76" s="26"/>
      <c r="E76" s="26"/>
      <c r="F76" s="18"/>
      <c r="H76" s="15"/>
      <c r="I76" s="14"/>
      <c r="J76" s="29"/>
      <c r="K76" s="29"/>
      <c r="L76" s="29"/>
      <c r="M76" s="29"/>
    </row>
    <row r="77" spans="2:13" ht="17.399999999999999" x14ac:dyDescent="0.45">
      <c r="B77" s="17"/>
      <c r="C77" s="18">
        <v>0</v>
      </c>
      <c r="D77" s="26"/>
      <c r="E77" s="26"/>
      <c r="F77" s="18"/>
      <c r="H77" s="15"/>
      <c r="I77" s="14"/>
      <c r="J77" s="29"/>
      <c r="K77" s="29"/>
      <c r="L77" s="29"/>
      <c r="M77" s="29"/>
    </row>
    <row r="78" spans="2:13" ht="17.399999999999999" x14ac:dyDescent="0.45">
      <c r="B78" s="17"/>
      <c r="C78" s="18">
        <v>0</v>
      </c>
      <c r="D78" s="26"/>
      <c r="E78" s="26"/>
      <c r="F78" s="18"/>
      <c r="H78" s="15"/>
      <c r="I78" s="14"/>
      <c r="J78" s="29"/>
      <c r="K78" s="29"/>
      <c r="L78" s="29"/>
      <c r="M78" s="29"/>
    </row>
    <row r="79" spans="2:13" ht="17.399999999999999" x14ac:dyDescent="0.45">
      <c r="B79" s="17"/>
      <c r="C79" s="18">
        <v>0</v>
      </c>
      <c r="D79" s="18"/>
      <c r="E79" s="18"/>
      <c r="F79" s="18"/>
      <c r="H79" s="15"/>
      <c r="I79" s="14"/>
      <c r="J79" s="29"/>
      <c r="K79" s="29"/>
      <c r="L79" s="29"/>
      <c r="M79" s="29"/>
    </row>
    <row r="80" spans="2:13" ht="18" thickBot="1" x14ac:dyDescent="0.5">
      <c r="B80" s="17"/>
      <c r="C80" s="18">
        <v>0</v>
      </c>
      <c r="D80" s="18"/>
      <c r="E80" s="18"/>
      <c r="F80" s="18"/>
      <c r="H80" s="16"/>
      <c r="I80" s="14"/>
      <c r="J80" s="30"/>
      <c r="K80" s="30"/>
      <c r="L80" s="30"/>
      <c r="M80" s="30"/>
    </row>
    <row r="81" spans="2:13" ht="21.6" thickBot="1" x14ac:dyDescent="0.55000000000000004">
      <c r="B81" s="17"/>
      <c r="C81" s="18">
        <v>0</v>
      </c>
      <c r="D81" s="19"/>
      <c r="E81" s="19"/>
      <c r="F81" s="19"/>
      <c r="H81" s="12">
        <f>SUM(H69:H80)</f>
        <v>2</v>
      </c>
      <c r="I81" s="43" t="str">
        <f>IF(H81=6,"YA NO PUEDE SOLICITAR DIAS ADMINISTRATIVOS","PUEDE SOLICITAR DIAS ADMINISTRATIVOS")</f>
        <v>PUEDE SOLICITAR DIAS ADMINISTRATIVOS</v>
      </c>
      <c r="J81" s="44"/>
      <c r="K81" s="44"/>
      <c r="L81" s="44"/>
      <c r="M81" s="45"/>
    </row>
    <row r="82" spans="2:13" ht="21.6" thickBot="1" x14ac:dyDescent="0.55000000000000004">
      <c r="B82" s="17"/>
      <c r="C82" s="18">
        <v>0</v>
      </c>
      <c r="D82" s="19"/>
      <c r="E82" s="19"/>
      <c r="F82" s="19"/>
      <c r="H82" s="23">
        <f>6-H81</f>
        <v>4</v>
      </c>
      <c r="I82" s="43" t="str">
        <f>IF(H82=0,"YA NO CUENTA CON ADMINISTRATIVOS","OK")</f>
        <v>OK</v>
      </c>
      <c r="J82" s="44"/>
      <c r="K82" s="44"/>
      <c r="L82" s="44"/>
      <c r="M82" s="45"/>
    </row>
    <row r="83" spans="2:13" ht="17.399999999999999" x14ac:dyDescent="0.45">
      <c r="B83" s="17"/>
      <c r="C83" s="18">
        <v>0</v>
      </c>
      <c r="D83" s="19"/>
      <c r="E83" s="19"/>
      <c r="F83" s="19"/>
      <c r="H83" s="1"/>
    </row>
    <row r="84" spans="2:13" ht="17.399999999999999" x14ac:dyDescent="0.45">
      <c r="B84" s="17"/>
      <c r="C84" s="18">
        <v>0</v>
      </c>
      <c r="D84" s="19"/>
      <c r="E84" s="19"/>
      <c r="F84" s="19"/>
    </row>
    <row r="85" spans="2:13" ht="17.399999999999999" x14ac:dyDescent="0.45">
      <c r="B85" s="17"/>
      <c r="C85" s="18">
        <v>0</v>
      </c>
      <c r="D85" s="19"/>
      <c r="E85" s="19"/>
      <c r="F85" s="19"/>
      <c r="H85" s="24" t="s">
        <v>25</v>
      </c>
      <c r="I85" s="24"/>
      <c r="J85" s="24"/>
      <c r="K85" s="25"/>
      <c r="L85" s="25"/>
    </row>
    <row r="86" spans="2:13" ht="17.399999999999999" x14ac:dyDescent="0.45">
      <c r="B86" s="17"/>
      <c r="C86" s="18">
        <v>0</v>
      </c>
      <c r="D86" s="19"/>
      <c r="E86" s="19"/>
      <c r="F86" s="19"/>
      <c r="H86" s="24"/>
      <c r="K86" s="25"/>
      <c r="L86" s="32"/>
      <c r="M86" s="33" t="s">
        <v>27</v>
      </c>
    </row>
    <row r="87" spans="2:13" ht="17.399999999999999" x14ac:dyDescent="0.45">
      <c r="B87" s="17"/>
      <c r="C87" s="18">
        <v>0</v>
      </c>
      <c r="D87" s="19"/>
      <c r="E87" s="19"/>
      <c r="F87" s="19"/>
      <c r="H87" s="24" t="s">
        <v>88</v>
      </c>
      <c r="K87" s="25">
        <v>45796</v>
      </c>
      <c r="L87" s="25">
        <v>46022</v>
      </c>
    </row>
    <row r="88" spans="2:13" ht="17.399999999999999" x14ac:dyDescent="0.45">
      <c r="B88" s="17"/>
      <c r="C88" s="18">
        <v>0</v>
      </c>
      <c r="D88" s="19"/>
      <c r="E88" s="19"/>
      <c r="F88" s="19"/>
    </row>
    <row r="89" spans="2:13" ht="17.399999999999999" x14ac:dyDescent="0.45">
      <c r="B89" s="17"/>
      <c r="C89" s="18">
        <v>0</v>
      </c>
      <c r="D89" s="19"/>
      <c r="E89" s="19"/>
      <c r="F89" s="19"/>
    </row>
    <row r="90" spans="2:13" ht="17.399999999999999" x14ac:dyDescent="0.45">
      <c r="B90" s="17"/>
      <c r="C90" s="18">
        <v>0</v>
      </c>
      <c r="D90" s="19"/>
      <c r="E90" s="19"/>
      <c r="F90" s="19"/>
    </row>
    <row r="91" spans="2:13" ht="17.399999999999999" x14ac:dyDescent="0.45">
      <c r="B91" s="17"/>
      <c r="C91" s="18">
        <v>0</v>
      </c>
      <c r="D91" s="19"/>
      <c r="E91" s="19"/>
      <c r="F91" s="19"/>
    </row>
    <row r="92" spans="2:13" ht="17.399999999999999" x14ac:dyDescent="0.45">
      <c r="B92" s="17"/>
      <c r="C92" s="18">
        <v>0</v>
      </c>
      <c r="D92" s="19"/>
      <c r="E92" s="19"/>
      <c r="F92" s="19"/>
    </row>
    <row r="93" spans="2:13" ht="17.399999999999999" x14ac:dyDescent="0.45">
      <c r="B93" s="17"/>
      <c r="C93" s="18">
        <v>0</v>
      </c>
      <c r="D93" s="19"/>
      <c r="E93" s="19"/>
      <c r="F93" s="19"/>
    </row>
    <row r="94" spans="2:13" ht="18" thickBot="1" x14ac:dyDescent="0.5">
      <c r="B94" s="17"/>
      <c r="C94" s="20">
        <v>0</v>
      </c>
      <c r="D94" s="21"/>
      <c r="E94" s="21"/>
      <c r="F94" s="21"/>
    </row>
    <row r="95" spans="2:13" ht="21.6" thickBot="1" x14ac:dyDescent="0.55000000000000004">
      <c r="B95" s="7">
        <f>+D69-E69</f>
        <v>0</v>
      </c>
      <c r="C95" s="46" t="str">
        <f>IF(D69&lt;=E69,"YA NO TIENE FERIADOS","PUEDE SOLICITAR DIAS FERIADOS")</f>
        <v>YA NO TIENE FERIADOS</v>
      </c>
      <c r="D95" s="47"/>
      <c r="E95" s="47"/>
      <c r="F95" s="48"/>
    </row>
    <row r="96" spans="2:13" ht="19.2" thickBot="1" x14ac:dyDescent="0.5">
      <c r="C96" s="49" t="str">
        <f>IF(E69&gt;D69,"EXISTE UN ERROR","OK")</f>
        <v>OK</v>
      </c>
      <c r="D96" s="50"/>
      <c r="E96" s="50"/>
      <c r="F96" s="51"/>
    </row>
  </sheetData>
  <mergeCells count="12">
    <mergeCell ref="I81:M81"/>
    <mergeCell ref="I82:M82"/>
    <mergeCell ref="C95:F95"/>
    <mergeCell ref="C96:F96"/>
    <mergeCell ref="C64:F64"/>
    <mergeCell ref="C65:F65"/>
    <mergeCell ref="I51:M51"/>
    <mergeCell ref="I16:M16"/>
    <mergeCell ref="I17:M17"/>
    <mergeCell ref="C30:F30"/>
    <mergeCell ref="C31:F31"/>
    <mergeCell ref="I50:M50"/>
  </mergeCells>
  <dataValidations count="2">
    <dataValidation type="list" allowBlank="1" showInputMessage="1" showErrorMessage="1" sqref="I38:I49 I5:I15 I69:I80" xr:uid="{810ED3BB-0437-494A-9C69-17980B67D4B3}">
      <formula1>$X$37:$X$39</formula1>
    </dataValidation>
    <dataValidation type="list" allowBlank="1" showInputMessage="1" showErrorMessage="1" sqref="I4" xr:uid="{089EC0C9-674C-48FB-914A-0EB030E6ABDD}">
      <formula1>$X$2:$X$4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C496-D422-4FBC-9C0E-AE4B4A9F6F14}">
  <sheetPr>
    <tabColor rgb="FFFFC000"/>
  </sheetPr>
  <dimension ref="A1:X828"/>
  <sheetViews>
    <sheetView zoomScale="70" zoomScaleNormal="70" workbookViewId="0"/>
  </sheetViews>
  <sheetFormatPr baseColWidth="10" defaultRowHeight="14.4" x14ac:dyDescent="0.3"/>
  <cols>
    <col min="1" max="1" width="5.77734375" customWidth="1"/>
    <col min="2" max="2" width="30.44140625" customWidth="1"/>
    <col min="3" max="3" width="17.21875" bestFit="1" customWidth="1"/>
    <col min="4" max="4" width="21.109375" bestFit="1" customWidth="1"/>
    <col min="5" max="5" width="15.21875" bestFit="1" customWidth="1"/>
    <col min="6" max="6" width="20.5546875" bestFit="1" customWidth="1"/>
    <col min="8" max="8" width="17.5546875" customWidth="1"/>
    <col min="9" max="9" width="17.109375" bestFit="1" customWidth="1"/>
    <col min="10" max="10" width="15.33203125" bestFit="1" customWidth="1"/>
    <col min="11" max="11" width="19" bestFit="1" customWidth="1"/>
    <col min="12" max="12" width="20.5546875" bestFit="1" customWidth="1"/>
    <col min="13" max="13" width="16.77734375" bestFit="1" customWidth="1"/>
  </cols>
  <sheetData>
    <row r="1" spans="1:13" x14ac:dyDescent="0.3">
      <c r="A1" s="38"/>
    </row>
    <row r="2" spans="1:13" ht="19.2" thickBot="1" x14ac:dyDescent="0.5">
      <c r="B2" s="22" t="s">
        <v>119</v>
      </c>
      <c r="H2" s="22" t="str">
        <f>+B2</f>
        <v>BERTELLI RICARDI CINZIA</v>
      </c>
    </row>
    <row r="3" spans="1:13" ht="18.600000000000001" thickBot="1" x14ac:dyDescent="0.4">
      <c r="B3" s="5" t="s">
        <v>0</v>
      </c>
      <c r="C3" s="5" t="s">
        <v>1</v>
      </c>
      <c r="D3" s="5" t="s">
        <v>11</v>
      </c>
      <c r="E3" s="6" t="s">
        <v>2</v>
      </c>
      <c r="F3" s="6" t="s">
        <v>7</v>
      </c>
      <c r="H3" s="2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4" t="s">
        <v>8</v>
      </c>
    </row>
    <row r="4" spans="1:13" ht="17.399999999999999" x14ac:dyDescent="0.45">
      <c r="B4" s="8">
        <v>0</v>
      </c>
      <c r="C4" s="9">
        <v>0</v>
      </c>
      <c r="D4" s="10">
        <f>+B4+C4</f>
        <v>0</v>
      </c>
      <c r="E4" s="10">
        <f>SUM(B5:B29)</f>
        <v>0</v>
      </c>
      <c r="F4" s="11"/>
      <c r="H4" s="13">
        <v>1</v>
      </c>
      <c r="I4" s="14"/>
      <c r="J4" s="27">
        <v>45796</v>
      </c>
      <c r="K4" s="27">
        <v>45796</v>
      </c>
      <c r="L4" s="35" t="s">
        <v>187</v>
      </c>
      <c r="M4" s="28"/>
    </row>
    <row r="5" spans="1:13" ht="17.399999999999999" x14ac:dyDescent="0.45">
      <c r="B5" s="17"/>
      <c r="C5" s="18">
        <v>0</v>
      </c>
      <c r="D5" s="26"/>
      <c r="E5" s="26"/>
      <c r="F5" s="18"/>
      <c r="H5" s="15">
        <v>1</v>
      </c>
      <c r="I5" s="14"/>
      <c r="J5" s="31">
        <v>45814</v>
      </c>
      <c r="K5" s="31">
        <v>45814</v>
      </c>
      <c r="L5" s="35" t="s">
        <v>195</v>
      </c>
      <c r="M5" s="29"/>
    </row>
    <row r="6" spans="1:13" ht="17.399999999999999" x14ac:dyDescent="0.45">
      <c r="B6" s="17"/>
      <c r="C6" s="18">
        <v>0</v>
      </c>
      <c r="D6" s="26"/>
      <c r="E6" s="26"/>
      <c r="F6" s="18"/>
      <c r="H6" s="15">
        <v>1</v>
      </c>
      <c r="I6" s="14"/>
      <c r="J6" s="31">
        <v>45820</v>
      </c>
      <c r="K6" s="31">
        <v>45820</v>
      </c>
      <c r="L6" s="35" t="s">
        <v>195</v>
      </c>
      <c r="M6" s="29"/>
    </row>
    <row r="7" spans="1:13" ht="17.399999999999999" x14ac:dyDescent="0.45">
      <c r="B7" s="17"/>
      <c r="C7" s="18">
        <v>0</v>
      </c>
      <c r="D7" s="26"/>
      <c r="E7" s="26"/>
      <c r="F7" s="18"/>
      <c r="H7" s="15">
        <v>1</v>
      </c>
      <c r="I7" s="14"/>
      <c r="J7" s="31">
        <v>45849</v>
      </c>
      <c r="K7" s="31">
        <v>45849</v>
      </c>
      <c r="L7" s="35" t="s">
        <v>196</v>
      </c>
      <c r="M7" s="29"/>
    </row>
    <row r="8" spans="1:13" ht="17.399999999999999" x14ac:dyDescent="0.45">
      <c r="B8" s="17"/>
      <c r="C8" s="18">
        <v>0</v>
      </c>
      <c r="D8" s="26"/>
      <c r="E8" s="26"/>
      <c r="F8" s="18"/>
      <c r="H8" s="15">
        <v>1</v>
      </c>
      <c r="I8" s="14"/>
      <c r="J8" s="31">
        <v>45926</v>
      </c>
      <c r="K8" s="31">
        <v>45926</v>
      </c>
      <c r="L8" s="29"/>
      <c r="M8" s="29"/>
    </row>
    <row r="9" spans="1:13" ht="17.399999999999999" x14ac:dyDescent="0.45">
      <c r="B9" s="17"/>
      <c r="C9" s="18">
        <v>0</v>
      </c>
      <c r="D9" s="26"/>
      <c r="E9" s="26"/>
      <c r="F9" s="18"/>
      <c r="H9" s="15">
        <v>1</v>
      </c>
      <c r="I9" s="14"/>
      <c r="J9" s="31">
        <v>45931</v>
      </c>
      <c r="K9" s="31">
        <v>45931</v>
      </c>
      <c r="L9" s="35" t="s">
        <v>223</v>
      </c>
      <c r="M9" s="29"/>
    </row>
    <row r="10" spans="1:13" ht="17.399999999999999" x14ac:dyDescent="0.45">
      <c r="B10" s="17"/>
      <c r="C10" s="18">
        <v>0</v>
      </c>
      <c r="D10" s="26"/>
      <c r="E10" s="26"/>
      <c r="F10" s="18"/>
      <c r="H10" s="15"/>
      <c r="I10" s="14"/>
      <c r="J10" s="29"/>
      <c r="K10" s="29"/>
      <c r="L10" s="29"/>
      <c r="M10" s="29"/>
    </row>
    <row r="11" spans="1:13" ht="17.399999999999999" x14ac:dyDescent="0.45">
      <c r="B11" s="17"/>
      <c r="C11" s="18">
        <v>0</v>
      </c>
      <c r="D11" s="26"/>
      <c r="E11" s="26"/>
      <c r="F11" s="18"/>
      <c r="H11" s="15"/>
      <c r="I11" s="14"/>
      <c r="J11" s="29"/>
      <c r="K11" s="29"/>
      <c r="L11" s="29"/>
      <c r="M11" s="29"/>
    </row>
    <row r="12" spans="1:13" ht="17.399999999999999" x14ac:dyDescent="0.45">
      <c r="B12" s="17"/>
      <c r="C12" s="18">
        <v>0</v>
      </c>
      <c r="D12" s="26"/>
      <c r="E12" s="26"/>
      <c r="F12" s="18"/>
      <c r="H12" s="15"/>
      <c r="I12" s="14"/>
      <c r="J12" s="29"/>
      <c r="K12" s="29"/>
      <c r="L12" s="29"/>
      <c r="M12" s="29"/>
    </row>
    <row r="13" spans="1:13" ht="17.399999999999999" x14ac:dyDescent="0.45">
      <c r="B13" s="17"/>
      <c r="C13" s="18">
        <v>0</v>
      </c>
      <c r="D13" s="26"/>
      <c r="E13" s="26"/>
      <c r="F13" s="18"/>
      <c r="H13" s="15"/>
      <c r="I13" s="14"/>
      <c r="J13" s="29"/>
      <c r="K13" s="29"/>
      <c r="L13" s="29"/>
      <c r="M13" s="29"/>
    </row>
    <row r="14" spans="1:13" ht="17.399999999999999" x14ac:dyDescent="0.45">
      <c r="B14" s="17"/>
      <c r="C14" s="18">
        <v>0</v>
      </c>
      <c r="D14" s="18"/>
      <c r="E14" s="18"/>
      <c r="F14" s="18"/>
      <c r="H14" s="15"/>
      <c r="I14" s="14"/>
      <c r="J14" s="29"/>
      <c r="K14" s="29"/>
      <c r="L14" s="29"/>
      <c r="M14" s="29"/>
    </row>
    <row r="15" spans="1:13" ht="18" thickBot="1" x14ac:dyDescent="0.5">
      <c r="B15" s="17"/>
      <c r="C15" s="18">
        <v>0</v>
      </c>
      <c r="D15" s="18"/>
      <c r="E15" s="18"/>
      <c r="F15" s="18"/>
      <c r="H15" s="16"/>
      <c r="I15" s="14"/>
      <c r="J15" s="30"/>
      <c r="K15" s="30"/>
      <c r="L15" s="30"/>
      <c r="M15" s="30"/>
    </row>
    <row r="16" spans="1:13" ht="21.6" thickBot="1" x14ac:dyDescent="0.55000000000000004">
      <c r="B16" s="17"/>
      <c r="C16" s="18">
        <v>0</v>
      </c>
      <c r="D16" s="19"/>
      <c r="E16" s="19"/>
      <c r="F16" s="19"/>
      <c r="H16" s="12">
        <f>SUM(H4:H15)</f>
        <v>6</v>
      </c>
      <c r="I16" s="43" t="str">
        <f>IF(H16=6,"YA NO PUEDE SOLICITAR DIAS ADMINISTRATIVOS","PUEDE SOLICITAR DIAS ADMINISTRATIVOS")</f>
        <v>YA NO PUEDE SOLICITAR DIAS ADMINISTRATIVOS</v>
      </c>
      <c r="J16" s="44"/>
      <c r="K16" s="44"/>
      <c r="L16" s="44"/>
      <c r="M16" s="45"/>
    </row>
    <row r="17" spans="2:13" ht="21.6" thickBot="1" x14ac:dyDescent="0.55000000000000004">
      <c r="B17" s="17"/>
      <c r="C17" s="18">
        <v>0</v>
      </c>
      <c r="D17" s="19"/>
      <c r="E17" s="19"/>
      <c r="F17" s="19"/>
      <c r="H17" s="23">
        <f>6-H16</f>
        <v>0</v>
      </c>
      <c r="I17" s="43" t="str">
        <f>IF(H17=0,"YA NO CUENTA CON ADMINISTRATIVOS","OK")</f>
        <v>YA NO CUENTA CON ADMINISTRATIVOS</v>
      </c>
      <c r="J17" s="44"/>
      <c r="K17" s="44"/>
      <c r="L17" s="44"/>
      <c r="M17" s="45"/>
    </row>
    <row r="18" spans="2:13" ht="17.399999999999999" x14ac:dyDescent="0.45">
      <c r="B18" s="17"/>
      <c r="C18" s="18">
        <v>0</v>
      </c>
      <c r="D18" s="19"/>
      <c r="E18" s="19"/>
      <c r="F18" s="19"/>
      <c r="H18" s="1"/>
    </row>
    <row r="19" spans="2:13" ht="17.399999999999999" x14ac:dyDescent="0.45">
      <c r="B19" s="17"/>
      <c r="C19" s="18">
        <v>0</v>
      </c>
      <c r="D19" s="19"/>
      <c r="E19" s="19"/>
      <c r="F19" s="19"/>
    </row>
    <row r="20" spans="2:13" ht="17.399999999999999" x14ac:dyDescent="0.45">
      <c r="B20" s="17"/>
      <c r="C20" s="18">
        <v>0</v>
      </c>
      <c r="D20" s="19"/>
      <c r="E20" s="19"/>
      <c r="F20" s="19"/>
      <c r="H20" s="24" t="s">
        <v>67</v>
      </c>
      <c r="I20" s="24"/>
      <c r="J20" s="24"/>
      <c r="K20" s="25"/>
      <c r="L20" s="25"/>
    </row>
    <row r="21" spans="2:13" ht="17.399999999999999" x14ac:dyDescent="0.45">
      <c r="B21" s="17"/>
      <c r="C21" s="18">
        <v>0</v>
      </c>
      <c r="D21" s="19"/>
      <c r="E21" s="19"/>
      <c r="F21" s="19"/>
      <c r="H21" s="24" t="s">
        <v>68</v>
      </c>
      <c r="K21" s="25"/>
      <c r="L21" s="32"/>
      <c r="M21" s="33" t="s">
        <v>27</v>
      </c>
    </row>
    <row r="22" spans="2:13" ht="17.399999999999999" x14ac:dyDescent="0.45">
      <c r="B22" s="17"/>
      <c r="C22" s="18">
        <v>0</v>
      </c>
      <c r="D22" s="19"/>
      <c r="E22" s="19"/>
      <c r="F22" s="19"/>
      <c r="H22" s="24" t="s">
        <v>88</v>
      </c>
      <c r="K22" s="25">
        <v>45717</v>
      </c>
      <c r="L22" s="25">
        <v>45900</v>
      </c>
    </row>
    <row r="23" spans="2:13" ht="17.399999999999999" x14ac:dyDescent="0.45">
      <c r="B23" s="17"/>
      <c r="C23" s="18">
        <v>0</v>
      </c>
      <c r="D23" s="19"/>
      <c r="E23" s="19"/>
      <c r="F23" s="19"/>
      <c r="K23" s="25">
        <v>45901</v>
      </c>
      <c r="L23" s="25">
        <v>46022</v>
      </c>
    </row>
    <row r="24" spans="2:13" ht="17.399999999999999" x14ac:dyDescent="0.45">
      <c r="B24" s="17"/>
      <c r="C24" s="18">
        <v>0</v>
      </c>
      <c r="D24" s="19"/>
      <c r="E24" s="19"/>
      <c r="F24" s="19"/>
    </row>
    <row r="25" spans="2:13" ht="17.399999999999999" x14ac:dyDescent="0.45">
      <c r="B25" s="17"/>
      <c r="C25" s="18">
        <v>0</v>
      </c>
      <c r="D25" s="19"/>
      <c r="E25" s="19"/>
      <c r="F25" s="19"/>
    </row>
    <row r="26" spans="2:13" ht="17.399999999999999" x14ac:dyDescent="0.45">
      <c r="B26" s="17"/>
      <c r="C26" s="18">
        <v>0</v>
      </c>
      <c r="D26" s="19"/>
      <c r="E26" s="19"/>
      <c r="F26" s="19"/>
    </row>
    <row r="27" spans="2:13" ht="17.399999999999999" x14ac:dyDescent="0.45">
      <c r="B27" s="17"/>
      <c r="C27" s="18">
        <v>0</v>
      </c>
      <c r="D27" s="19"/>
      <c r="E27" s="19"/>
      <c r="F27" s="19"/>
    </row>
    <row r="28" spans="2:13" ht="17.399999999999999" x14ac:dyDescent="0.45">
      <c r="B28" s="17"/>
      <c r="C28" s="18">
        <v>0</v>
      </c>
      <c r="D28" s="19"/>
      <c r="E28" s="19"/>
      <c r="F28" s="19"/>
    </row>
    <row r="29" spans="2:13" ht="18" thickBot="1" x14ac:dyDescent="0.5">
      <c r="B29" s="17"/>
      <c r="C29" s="20">
        <v>0</v>
      </c>
      <c r="D29" s="21"/>
      <c r="E29" s="21"/>
      <c r="F29" s="21"/>
    </row>
    <row r="30" spans="2:13" ht="21.6" thickBot="1" x14ac:dyDescent="0.55000000000000004">
      <c r="B30" s="7">
        <f>+D4-E4</f>
        <v>0</v>
      </c>
      <c r="C30" s="46" t="str">
        <f>IF(D4&lt;=E4,"YA NO TIENE FERIADOS","PUEDE SOLICITAR DIAS FERIADOS")</f>
        <v>YA NO TIENE FERIADOS</v>
      </c>
      <c r="D30" s="47"/>
      <c r="E30" s="47"/>
      <c r="F30" s="48"/>
    </row>
    <row r="31" spans="2:13" ht="19.2" thickBot="1" x14ac:dyDescent="0.5">
      <c r="C31" s="49" t="str">
        <f>IF(E4&gt;D4,"EXISTE UN ERROR","OK")</f>
        <v>OK</v>
      </c>
      <c r="D31" s="50"/>
      <c r="E31" s="50"/>
      <c r="F31" s="51"/>
    </row>
    <row r="36" spans="2:24" ht="19.2" thickBot="1" x14ac:dyDescent="0.5">
      <c r="B36" s="22" t="s">
        <v>66</v>
      </c>
      <c r="H36" s="22" t="str">
        <f>+B36</f>
        <v>BUSTOS ALVAREZ TERESA</v>
      </c>
      <c r="X36" t="s">
        <v>9</v>
      </c>
    </row>
    <row r="37" spans="2:24" ht="18.600000000000001" thickBot="1" x14ac:dyDescent="0.4">
      <c r="B37" s="5" t="s">
        <v>0</v>
      </c>
      <c r="C37" s="5" t="s">
        <v>1</v>
      </c>
      <c r="D37" s="5" t="s">
        <v>11</v>
      </c>
      <c r="E37" s="6" t="s">
        <v>2</v>
      </c>
      <c r="F37" s="6" t="s">
        <v>7</v>
      </c>
      <c r="H37" s="2" t="s">
        <v>3</v>
      </c>
      <c r="I37" s="3" t="s">
        <v>4</v>
      </c>
      <c r="J37" s="3" t="s">
        <v>5</v>
      </c>
      <c r="K37" s="3" t="s">
        <v>6</v>
      </c>
      <c r="L37" s="3" t="s">
        <v>7</v>
      </c>
      <c r="M37" s="4" t="s">
        <v>8</v>
      </c>
      <c r="X37" t="s">
        <v>10</v>
      </c>
    </row>
    <row r="38" spans="2:24" ht="17.399999999999999" x14ac:dyDescent="0.45">
      <c r="B38" s="8">
        <v>5</v>
      </c>
      <c r="C38" s="9">
        <v>0</v>
      </c>
      <c r="D38" s="10">
        <f>+B38+C38</f>
        <v>5</v>
      </c>
      <c r="E38" s="10">
        <f>SUM(B39:B63)</f>
        <v>0</v>
      </c>
      <c r="F38" s="11"/>
      <c r="H38" s="13">
        <v>0.5</v>
      </c>
      <c r="I38" s="14" t="s">
        <v>9</v>
      </c>
      <c r="J38" s="27">
        <v>45684</v>
      </c>
      <c r="K38" s="27">
        <v>45684</v>
      </c>
      <c r="L38" s="35" t="s">
        <v>178</v>
      </c>
      <c r="M38" s="28"/>
      <c r="X38" t="s">
        <v>111</v>
      </c>
    </row>
    <row r="39" spans="2:24" ht="17.399999999999999" x14ac:dyDescent="0.45">
      <c r="B39" s="17"/>
      <c r="C39" s="18">
        <v>0</v>
      </c>
      <c r="D39" s="26"/>
      <c r="E39" s="26"/>
      <c r="F39" s="18"/>
      <c r="H39" s="15">
        <v>1</v>
      </c>
      <c r="I39" s="14"/>
      <c r="J39" s="31">
        <v>45764</v>
      </c>
      <c r="K39" s="31">
        <v>45764</v>
      </c>
      <c r="L39" s="29"/>
      <c r="M39" s="29"/>
    </row>
    <row r="40" spans="2:24" ht="17.399999999999999" x14ac:dyDescent="0.45">
      <c r="B40" s="17"/>
      <c r="C40" s="18">
        <v>0</v>
      </c>
      <c r="D40" s="26"/>
      <c r="E40" s="26"/>
      <c r="F40" s="18"/>
      <c r="H40" s="15">
        <v>1</v>
      </c>
      <c r="I40" s="14"/>
      <c r="J40" s="31">
        <v>45779</v>
      </c>
      <c r="K40" s="31">
        <v>45779</v>
      </c>
      <c r="L40" s="29"/>
      <c r="M40" s="29"/>
    </row>
    <row r="41" spans="2:24" ht="17.399999999999999" x14ac:dyDescent="0.45">
      <c r="B41" s="17"/>
      <c r="C41" s="18">
        <v>0</v>
      </c>
      <c r="D41" s="26"/>
      <c r="E41" s="26"/>
      <c r="F41" s="18"/>
      <c r="H41" s="15">
        <v>0.5</v>
      </c>
      <c r="I41" s="14" t="s">
        <v>9</v>
      </c>
      <c r="J41" s="31">
        <v>45821</v>
      </c>
      <c r="K41" s="31">
        <v>45821</v>
      </c>
      <c r="L41" s="35" t="s">
        <v>195</v>
      </c>
      <c r="M41" s="29"/>
    </row>
    <row r="42" spans="2:24" ht="17.399999999999999" x14ac:dyDescent="0.45">
      <c r="B42" s="17"/>
      <c r="C42" s="18">
        <v>0</v>
      </c>
      <c r="D42" s="26"/>
      <c r="E42" s="26"/>
      <c r="F42" s="18"/>
      <c r="H42" s="15">
        <v>1</v>
      </c>
      <c r="I42" s="14"/>
      <c r="J42" s="31">
        <v>45834</v>
      </c>
      <c r="K42" s="31">
        <v>45834</v>
      </c>
      <c r="L42" s="35" t="s">
        <v>195</v>
      </c>
      <c r="M42" s="29"/>
    </row>
    <row r="43" spans="2:24" ht="17.399999999999999" x14ac:dyDescent="0.45">
      <c r="B43" s="17"/>
      <c r="C43" s="18">
        <v>0</v>
      </c>
      <c r="D43" s="26"/>
      <c r="E43" s="26"/>
      <c r="F43" s="18"/>
      <c r="H43" s="15">
        <v>1</v>
      </c>
      <c r="I43" s="14"/>
      <c r="J43" s="31">
        <v>45835</v>
      </c>
      <c r="K43" s="31">
        <v>45835</v>
      </c>
      <c r="L43" s="35" t="s">
        <v>195</v>
      </c>
      <c r="M43" s="29"/>
    </row>
    <row r="44" spans="2:24" ht="17.399999999999999" x14ac:dyDescent="0.45">
      <c r="B44" s="17"/>
      <c r="C44" s="18">
        <v>0</v>
      </c>
      <c r="D44" s="26"/>
      <c r="E44" s="26"/>
      <c r="F44" s="18"/>
      <c r="H44" s="15">
        <v>1</v>
      </c>
      <c r="I44" s="14"/>
      <c r="J44" s="31">
        <v>45894</v>
      </c>
      <c r="K44" s="31">
        <v>45894</v>
      </c>
      <c r="L44" s="35" t="s">
        <v>171</v>
      </c>
      <c r="M44" s="29"/>
    </row>
    <row r="45" spans="2:24" ht="17.399999999999999" x14ac:dyDescent="0.45">
      <c r="B45" s="17"/>
      <c r="C45" s="18">
        <v>0</v>
      </c>
      <c r="D45" s="26"/>
      <c r="E45" s="26"/>
      <c r="F45" s="18"/>
      <c r="H45" s="15"/>
      <c r="I45" s="14"/>
      <c r="J45" s="29"/>
      <c r="K45" s="29"/>
      <c r="L45" s="29"/>
      <c r="M45" s="29"/>
    </row>
    <row r="46" spans="2:24" ht="17.399999999999999" x14ac:dyDescent="0.45">
      <c r="B46" s="17"/>
      <c r="C46" s="18">
        <v>0</v>
      </c>
      <c r="D46" s="26"/>
      <c r="E46" s="26"/>
      <c r="F46" s="18"/>
      <c r="H46" s="15"/>
      <c r="I46" s="14"/>
      <c r="J46" s="29"/>
      <c r="K46" s="29"/>
      <c r="L46" s="29"/>
      <c r="M46" s="29"/>
    </row>
    <row r="47" spans="2:24" ht="17.399999999999999" x14ac:dyDescent="0.45">
      <c r="B47" s="17"/>
      <c r="C47" s="18">
        <v>0</v>
      </c>
      <c r="D47" s="26"/>
      <c r="E47" s="26"/>
      <c r="F47" s="18"/>
      <c r="H47" s="15"/>
      <c r="I47" s="14"/>
      <c r="J47" s="29"/>
      <c r="K47" s="29"/>
      <c r="L47" s="29"/>
      <c r="M47" s="29"/>
    </row>
    <row r="48" spans="2:24" ht="17.399999999999999" x14ac:dyDescent="0.45">
      <c r="B48" s="17"/>
      <c r="C48" s="18">
        <v>0</v>
      </c>
      <c r="D48" s="18"/>
      <c r="E48" s="18"/>
      <c r="F48" s="18"/>
      <c r="H48" s="15"/>
      <c r="I48" s="14"/>
      <c r="J48" s="29"/>
      <c r="K48" s="29"/>
      <c r="L48" s="29"/>
      <c r="M48" s="29"/>
    </row>
    <row r="49" spans="2:13" ht="18" thickBot="1" x14ac:dyDescent="0.5">
      <c r="B49" s="17"/>
      <c r="C49" s="18">
        <v>0</v>
      </c>
      <c r="D49" s="18"/>
      <c r="E49" s="18"/>
      <c r="F49" s="18"/>
      <c r="H49" s="16"/>
      <c r="I49" s="14"/>
      <c r="J49" s="30"/>
      <c r="K49" s="30"/>
      <c r="L49" s="30"/>
      <c r="M49" s="30"/>
    </row>
    <row r="50" spans="2:13" ht="21.6" thickBot="1" x14ac:dyDescent="0.55000000000000004">
      <c r="B50" s="17"/>
      <c r="C50" s="18">
        <v>0</v>
      </c>
      <c r="D50" s="19"/>
      <c r="E50" s="19"/>
      <c r="F50" s="19"/>
      <c r="H50" s="12">
        <f>SUM(H38:H49)</f>
        <v>6</v>
      </c>
      <c r="I50" s="43" t="str">
        <f>IF(H50=6,"YA NO PUEDE SOLICITAR DIAS ADMINISTRATIVOS","PUEDE SOLICITAR DIAS ADMINISTRATIVOS")</f>
        <v>YA NO PUEDE SOLICITAR DIAS ADMINISTRATIVOS</v>
      </c>
      <c r="J50" s="44"/>
      <c r="K50" s="44"/>
      <c r="L50" s="44"/>
      <c r="M50" s="45"/>
    </row>
    <row r="51" spans="2:13" ht="21.6" thickBot="1" x14ac:dyDescent="0.55000000000000004">
      <c r="B51" s="17"/>
      <c r="C51" s="18">
        <v>0</v>
      </c>
      <c r="D51" s="19"/>
      <c r="E51" s="19"/>
      <c r="F51" s="19"/>
      <c r="H51" s="23">
        <f>6-H50</f>
        <v>0</v>
      </c>
      <c r="I51" s="43" t="str">
        <f>IF(H51=0,"YA NO CUENTA CON ADMINISTRATIVOS","OK")</f>
        <v>YA NO CUENTA CON ADMINISTRATIVOS</v>
      </c>
      <c r="J51" s="44"/>
      <c r="K51" s="44"/>
      <c r="L51" s="44"/>
      <c r="M51" s="45"/>
    </row>
    <row r="52" spans="2:13" ht="17.399999999999999" x14ac:dyDescent="0.45">
      <c r="B52" s="17"/>
      <c r="C52" s="18">
        <v>0</v>
      </c>
      <c r="D52" s="19"/>
      <c r="E52" s="19"/>
      <c r="F52" s="19"/>
      <c r="H52" s="1"/>
    </row>
    <row r="53" spans="2:13" ht="17.399999999999999" x14ac:dyDescent="0.45">
      <c r="B53" s="17"/>
      <c r="C53" s="18">
        <v>0</v>
      </c>
      <c r="D53" s="19"/>
      <c r="E53" s="19"/>
      <c r="F53" s="19"/>
    </row>
    <row r="54" spans="2:13" ht="17.399999999999999" x14ac:dyDescent="0.45">
      <c r="B54" s="17"/>
      <c r="C54" s="18">
        <v>0</v>
      </c>
      <c r="D54" s="19"/>
      <c r="E54" s="19"/>
      <c r="F54" s="19"/>
      <c r="H54" s="24" t="s">
        <v>67</v>
      </c>
      <c r="I54" s="24"/>
      <c r="J54" s="24"/>
      <c r="K54" s="25"/>
      <c r="L54" s="25"/>
    </row>
    <row r="55" spans="2:13" ht="17.399999999999999" x14ac:dyDescent="0.45">
      <c r="B55" s="17"/>
      <c r="C55" s="18">
        <v>0</v>
      </c>
      <c r="D55" s="19"/>
      <c r="E55" s="19"/>
      <c r="F55" s="19"/>
      <c r="H55" s="24" t="s">
        <v>68</v>
      </c>
      <c r="K55" s="25">
        <v>45558</v>
      </c>
      <c r="L55" s="32" t="s">
        <v>37</v>
      </c>
      <c r="M55" s="33" t="s">
        <v>27</v>
      </c>
    </row>
    <row r="56" spans="2:13" ht="17.399999999999999" x14ac:dyDescent="0.45">
      <c r="B56" s="17"/>
      <c r="C56" s="18">
        <v>0</v>
      </c>
      <c r="D56" s="19"/>
      <c r="E56" s="19"/>
      <c r="F56" s="19"/>
      <c r="H56" s="24" t="s">
        <v>88</v>
      </c>
      <c r="K56" s="25">
        <v>45658</v>
      </c>
      <c r="L56" s="25">
        <v>46022</v>
      </c>
    </row>
    <row r="57" spans="2:13" ht="17.399999999999999" x14ac:dyDescent="0.45">
      <c r="B57" s="17"/>
      <c r="C57" s="18">
        <v>0</v>
      </c>
      <c r="D57" s="19"/>
      <c r="E57" s="19"/>
      <c r="F57" s="19"/>
    </row>
    <row r="58" spans="2:13" ht="17.399999999999999" x14ac:dyDescent="0.45">
      <c r="B58" s="17"/>
      <c r="C58" s="18">
        <v>0</v>
      </c>
      <c r="D58" s="19"/>
      <c r="E58" s="19"/>
      <c r="F58" s="19"/>
    </row>
    <row r="59" spans="2:13" ht="17.399999999999999" x14ac:dyDescent="0.45">
      <c r="B59" s="17"/>
      <c r="C59" s="18">
        <v>0</v>
      </c>
      <c r="D59" s="19"/>
      <c r="E59" s="19"/>
      <c r="F59" s="19"/>
    </row>
    <row r="60" spans="2:13" ht="17.399999999999999" x14ac:dyDescent="0.45">
      <c r="B60" s="17"/>
      <c r="C60" s="18">
        <v>0</v>
      </c>
      <c r="D60" s="19"/>
      <c r="E60" s="19"/>
      <c r="F60" s="19"/>
    </row>
    <row r="61" spans="2:13" ht="17.399999999999999" x14ac:dyDescent="0.45">
      <c r="B61" s="17"/>
      <c r="C61" s="18">
        <v>0</v>
      </c>
      <c r="D61" s="19"/>
      <c r="E61" s="19"/>
      <c r="F61" s="19"/>
    </row>
    <row r="62" spans="2:13" ht="17.399999999999999" x14ac:dyDescent="0.45">
      <c r="B62" s="17"/>
      <c r="C62" s="18">
        <v>0</v>
      </c>
      <c r="D62" s="19"/>
      <c r="E62" s="19"/>
      <c r="F62" s="19"/>
    </row>
    <row r="63" spans="2:13" ht="18" thickBot="1" x14ac:dyDescent="0.5">
      <c r="B63" s="17"/>
      <c r="C63" s="20">
        <v>0</v>
      </c>
      <c r="D63" s="21"/>
      <c r="E63" s="21"/>
      <c r="F63" s="21"/>
    </row>
    <row r="64" spans="2:13" ht="21.6" thickBot="1" x14ac:dyDescent="0.55000000000000004">
      <c r="B64" s="7">
        <f>+D38-E38</f>
        <v>5</v>
      </c>
      <c r="C64" s="46" t="str">
        <f>IF(D38&lt;=E38,"YA NO TIENE FERIADOS","PUEDE SOLICITAR DIAS FERIADOS")</f>
        <v>PUEDE SOLICITAR DIAS FERIADOS</v>
      </c>
      <c r="D64" s="47"/>
      <c r="E64" s="47"/>
      <c r="F64" s="48"/>
    </row>
    <row r="65" spans="2:13" ht="19.2" thickBot="1" x14ac:dyDescent="0.5">
      <c r="C65" s="49" t="str">
        <f>IF(E38&gt;D38,"EXISTE UN ERROR","OK")</f>
        <v>OK</v>
      </c>
      <c r="D65" s="50"/>
      <c r="E65" s="50"/>
      <c r="F65" s="51"/>
    </row>
    <row r="68" spans="2:13" ht="19.2" thickBot="1" x14ac:dyDescent="0.5">
      <c r="B68" s="22" t="s">
        <v>69</v>
      </c>
      <c r="H68" s="22" t="str">
        <f>+B68</f>
        <v>CAMPOS CAMPOS URZULA FRANCISCA</v>
      </c>
    </row>
    <row r="69" spans="2:13" ht="18.600000000000001" thickBot="1" x14ac:dyDescent="0.4">
      <c r="B69" s="5" t="s">
        <v>0</v>
      </c>
      <c r="C69" s="5" t="s">
        <v>1</v>
      </c>
      <c r="D69" s="5" t="s">
        <v>11</v>
      </c>
      <c r="E69" s="6" t="s">
        <v>2</v>
      </c>
      <c r="F69" s="6" t="s">
        <v>7</v>
      </c>
      <c r="H69" s="2" t="s">
        <v>3</v>
      </c>
      <c r="I69" s="3" t="s">
        <v>4</v>
      </c>
      <c r="J69" s="3" t="s">
        <v>5</v>
      </c>
      <c r="K69" s="3" t="s">
        <v>6</v>
      </c>
      <c r="L69" s="3" t="s">
        <v>7</v>
      </c>
      <c r="M69" s="4" t="s">
        <v>8</v>
      </c>
    </row>
    <row r="70" spans="2:13" ht="17.399999999999999" x14ac:dyDescent="0.45">
      <c r="B70" s="8">
        <v>15</v>
      </c>
      <c r="C70" s="9">
        <v>0</v>
      </c>
      <c r="D70" s="10">
        <f>+B70+C70</f>
        <v>15</v>
      </c>
      <c r="E70" s="10">
        <f>SUM(B71:B95)</f>
        <v>15</v>
      </c>
      <c r="F70" s="11"/>
      <c r="H70" s="13">
        <v>1</v>
      </c>
      <c r="I70" s="14"/>
      <c r="J70" s="27">
        <v>45702</v>
      </c>
      <c r="K70" s="27">
        <v>45702</v>
      </c>
      <c r="L70" s="35" t="s">
        <v>178</v>
      </c>
      <c r="M70" s="28"/>
    </row>
    <row r="71" spans="2:13" ht="17.399999999999999" x14ac:dyDescent="0.45">
      <c r="B71" s="17">
        <v>15</v>
      </c>
      <c r="C71" s="18">
        <v>0</v>
      </c>
      <c r="D71" s="26">
        <v>45940</v>
      </c>
      <c r="E71" s="26">
        <v>45960</v>
      </c>
      <c r="F71" s="18"/>
      <c r="H71" s="15">
        <v>1</v>
      </c>
      <c r="I71" s="14"/>
      <c r="J71" s="31">
        <v>45831</v>
      </c>
      <c r="K71" s="31">
        <v>45831</v>
      </c>
      <c r="L71" s="35" t="s">
        <v>195</v>
      </c>
      <c r="M71" s="29"/>
    </row>
    <row r="72" spans="2:13" ht="17.399999999999999" x14ac:dyDescent="0.45">
      <c r="B72" s="17"/>
      <c r="C72" s="18">
        <v>0</v>
      </c>
      <c r="D72" s="26"/>
      <c r="E72" s="26"/>
      <c r="F72" s="18"/>
      <c r="H72" s="15">
        <v>1</v>
      </c>
      <c r="I72" s="14"/>
      <c r="J72" s="31">
        <v>45908</v>
      </c>
      <c r="K72" s="31">
        <v>45908</v>
      </c>
      <c r="L72" s="34" t="s">
        <v>205</v>
      </c>
      <c r="M72" s="29"/>
    </row>
    <row r="73" spans="2:13" ht="17.399999999999999" x14ac:dyDescent="0.45">
      <c r="B73" s="17"/>
      <c r="C73" s="18">
        <v>0</v>
      </c>
      <c r="D73" s="26"/>
      <c r="E73" s="26"/>
      <c r="F73" s="18"/>
      <c r="H73" s="15">
        <v>1</v>
      </c>
      <c r="I73" s="14"/>
      <c r="J73" s="31">
        <v>45929</v>
      </c>
      <c r="K73" s="31">
        <v>45929</v>
      </c>
      <c r="L73" s="29"/>
      <c r="M73" s="29"/>
    </row>
    <row r="74" spans="2:13" ht="17.399999999999999" x14ac:dyDescent="0.45">
      <c r="B74" s="17"/>
      <c r="C74" s="18">
        <v>0</v>
      </c>
      <c r="D74" s="26"/>
      <c r="E74" s="26"/>
      <c r="F74" s="18"/>
      <c r="H74" s="15">
        <v>1</v>
      </c>
      <c r="I74" s="14"/>
      <c r="J74" s="31">
        <v>45938</v>
      </c>
      <c r="K74" s="31">
        <v>45938</v>
      </c>
      <c r="L74" s="35" t="s">
        <v>224</v>
      </c>
      <c r="M74" s="29"/>
    </row>
    <row r="75" spans="2:13" ht="17.399999999999999" x14ac:dyDescent="0.45">
      <c r="B75" s="17"/>
      <c r="C75" s="18">
        <v>0</v>
      </c>
      <c r="D75" s="26"/>
      <c r="E75" s="26"/>
      <c r="F75" s="18"/>
      <c r="H75" s="15">
        <v>1</v>
      </c>
      <c r="I75" s="14"/>
      <c r="J75" s="31">
        <v>45939</v>
      </c>
      <c r="K75" s="31">
        <v>45939</v>
      </c>
      <c r="L75" s="35" t="s">
        <v>224</v>
      </c>
      <c r="M75" s="29"/>
    </row>
    <row r="76" spans="2:13" ht="17.399999999999999" x14ac:dyDescent="0.45">
      <c r="B76" s="17"/>
      <c r="C76" s="18">
        <v>0</v>
      </c>
      <c r="D76" s="26"/>
      <c r="E76" s="26"/>
      <c r="F76" s="18"/>
      <c r="H76" s="15"/>
      <c r="I76" s="14"/>
      <c r="J76" s="29"/>
      <c r="K76" s="29"/>
      <c r="L76" s="29"/>
      <c r="M76" s="29"/>
    </row>
    <row r="77" spans="2:13" ht="17.399999999999999" x14ac:dyDescent="0.45">
      <c r="B77" s="17"/>
      <c r="C77" s="18">
        <v>0</v>
      </c>
      <c r="D77" s="26"/>
      <c r="E77" s="26"/>
      <c r="F77" s="18"/>
      <c r="H77" s="15"/>
      <c r="I77" s="14"/>
      <c r="J77" s="29"/>
      <c r="K77" s="29"/>
      <c r="L77" s="29"/>
      <c r="M77" s="29"/>
    </row>
    <row r="78" spans="2:13" ht="17.399999999999999" x14ac:dyDescent="0.45">
      <c r="B78" s="17"/>
      <c r="C78" s="18">
        <v>0</v>
      </c>
      <c r="D78" s="26"/>
      <c r="E78" s="26"/>
      <c r="F78" s="18"/>
      <c r="H78" s="15"/>
      <c r="I78" s="14"/>
      <c r="J78" s="29"/>
      <c r="K78" s="29"/>
      <c r="L78" s="29"/>
      <c r="M78" s="29"/>
    </row>
    <row r="79" spans="2:13" ht="17.399999999999999" x14ac:dyDescent="0.45">
      <c r="B79" s="17"/>
      <c r="C79" s="18">
        <v>0</v>
      </c>
      <c r="D79" s="26"/>
      <c r="E79" s="26"/>
      <c r="F79" s="18"/>
      <c r="H79" s="15"/>
      <c r="I79" s="14"/>
      <c r="J79" s="29"/>
      <c r="K79" s="29"/>
      <c r="L79" s="29"/>
      <c r="M79" s="29"/>
    </row>
    <row r="80" spans="2:13" ht="17.399999999999999" x14ac:dyDescent="0.45">
      <c r="B80" s="17"/>
      <c r="C80" s="18">
        <v>0</v>
      </c>
      <c r="D80" s="18"/>
      <c r="E80" s="18"/>
      <c r="F80" s="18"/>
      <c r="H80" s="15"/>
      <c r="I80" s="14"/>
      <c r="J80" s="29"/>
      <c r="K80" s="29"/>
      <c r="L80" s="29"/>
      <c r="M80" s="29"/>
    </row>
    <row r="81" spans="2:13" ht="18" thickBot="1" x14ac:dyDescent="0.5">
      <c r="B81" s="17"/>
      <c r="C81" s="18">
        <v>0</v>
      </c>
      <c r="D81" s="18"/>
      <c r="E81" s="18"/>
      <c r="F81" s="18"/>
      <c r="H81" s="16"/>
      <c r="I81" s="14"/>
      <c r="J81" s="30"/>
      <c r="K81" s="30"/>
      <c r="L81" s="30"/>
      <c r="M81" s="30"/>
    </row>
    <row r="82" spans="2:13" ht="21.6" thickBot="1" x14ac:dyDescent="0.55000000000000004">
      <c r="B82" s="17"/>
      <c r="C82" s="18">
        <v>0</v>
      </c>
      <c r="D82" s="19"/>
      <c r="E82" s="19"/>
      <c r="F82" s="19"/>
      <c r="H82" s="12">
        <f>SUM(H70:H81)</f>
        <v>6</v>
      </c>
      <c r="I82" s="43" t="str">
        <f>IF(H82=6,"YA NO PUEDE SOLICITAR DIAS ADMINISTRATIVOS","PUEDE SOLICITAR DIAS ADMINISTRATIVOS")</f>
        <v>YA NO PUEDE SOLICITAR DIAS ADMINISTRATIVOS</v>
      </c>
      <c r="J82" s="44"/>
      <c r="K82" s="44"/>
      <c r="L82" s="44"/>
      <c r="M82" s="45"/>
    </row>
    <row r="83" spans="2:13" ht="21.6" thickBot="1" x14ac:dyDescent="0.55000000000000004">
      <c r="B83" s="17"/>
      <c r="C83" s="18">
        <v>0</v>
      </c>
      <c r="D83" s="19"/>
      <c r="E83" s="19"/>
      <c r="F83" s="19"/>
      <c r="H83" s="23">
        <f>6-H82</f>
        <v>0</v>
      </c>
      <c r="I83" s="43" t="str">
        <f>IF(H83=0,"YA NO CUENTA CON ADMINISTRATIVOS","OK")</f>
        <v>YA NO CUENTA CON ADMINISTRATIVOS</v>
      </c>
      <c r="J83" s="44"/>
      <c r="K83" s="44"/>
      <c r="L83" s="44"/>
      <c r="M83" s="45"/>
    </row>
    <row r="84" spans="2:13" ht="17.399999999999999" x14ac:dyDescent="0.45">
      <c r="B84" s="17"/>
      <c r="C84" s="18">
        <v>0</v>
      </c>
      <c r="D84" s="19"/>
      <c r="E84" s="19"/>
      <c r="F84" s="19"/>
      <c r="H84" s="1"/>
    </row>
    <row r="85" spans="2:13" ht="17.399999999999999" x14ac:dyDescent="0.45">
      <c r="B85" s="17"/>
      <c r="C85" s="18">
        <v>0</v>
      </c>
      <c r="D85" s="19"/>
      <c r="E85" s="19"/>
      <c r="F85" s="19"/>
    </row>
    <row r="86" spans="2:13" ht="17.399999999999999" x14ac:dyDescent="0.45">
      <c r="B86" s="17"/>
      <c r="C86" s="18">
        <v>0</v>
      </c>
      <c r="D86" s="19"/>
      <c r="E86" s="19"/>
      <c r="F86" s="19"/>
      <c r="H86" s="24" t="s">
        <v>67</v>
      </c>
      <c r="I86" s="24"/>
      <c r="J86" s="24"/>
      <c r="K86" s="25"/>
      <c r="L86" s="25"/>
    </row>
    <row r="87" spans="2:13" ht="17.399999999999999" x14ac:dyDescent="0.45">
      <c r="B87" s="17"/>
      <c r="C87" s="18">
        <v>0</v>
      </c>
      <c r="D87" s="19"/>
      <c r="E87" s="19"/>
      <c r="F87" s="19"/>
      <c r="H87" s="24" t="s">
        <v>70</v>
      </c>
      <c r="K87" s="25">
        <v>45292</v>
      </c>
      <c r="L87" s="32" t="s">
        <v>22</v>
      </c>
      <c r="M87" s="33" t="s">
        <v>27</v>
      </c>
    </row>
    <row r="88" spans="2:13" ht="17.399999999999999" x14ac:dyDescent="0.45">
      <c r="B88" s="17"/>
      <c r="C88" s="18">
        <v>0</v>
      </c>
      <c r="D88" s="19"/>
      <c r="E88" s="19"/>
      <c r="F88" s="19"/>
      <c r="H88" s="24" t="s">
        <v>88</v>
      </c>
      <c r="K88" s="25">
        <v>45658</v>
      </c>
      <c r="L88" s="25">
        <v>46022</v>
      </c>
    </row>
    <row r="89" spans="2:13" ht="17.399999999999999" x14ac:dyDescent="0.45">
      <c r="B89" s="17"/>
      <c r="C89" s="18">
        <v>0</v>
      </c>
      <c r="D89" s="19"/>
      <c r="E89" s="19"/>
      <c r="F89" s="19"/>
    </row>
    <row r="90" spans="2:13" ht="17.399999999999999" x14ac:dyDescent="0.45">
      <c r="B90" s="17"/>
      <c r="C90" s="18">
        <v>0</v>
      </c>
      <c r="D90" s="19"/>
      <c r="E90" s="19"/>
      <c r="F90" s="19"/>
    </row>
    <row r="91" spans="2:13" ht="17.399999999999999" x14ac:dyDescent="0.45">
      <c r="B91" s="17"/>
      <c r="C91" s="18">
        <v>0</v>
      </c>
      <c r="D91" s="19"/>
      <c r="E91" s="19"/>
      <c r="F91" s="19"/>
    </row>
    <row r="92" spans="2:13" ht="17.399999999999999" x14ac:dyDescent="0.45">
      <c r="B92" s="17"/>
      <c r="C92" s="18">
        <v>0</v>
      </c>
      <c r="D92" s="19"/>
      <c r="E92" s="19"/>
      <c r="F92" s="19"/>
    </row>
    <row r="93" spans="2:13" ht="17.399999999999999" x14ac:dyDescent="0.45">
      <c r="B93" s="17"/>
      <c r="C93" s="18">
        <v>0</v>
      </c>
      <c r="D93" s="19"/>
      <c r="E93" s="19"/>
      <c r="F93" s="19"/>
    </row>
    <row r="94" spans="2:13" ht="17.399999999999999" x14ac:dyDescent="0.45">
      <c r="B94" s="17"/>
      <c r="C94" s="18">
        <v>0</v>
      </c>
      <c r="D94" s="19"/>
      <c r="E94" s="19"/>
      <c r="F94" s="19"/>
    </row>
    <row r="95" spans="2:13" ht="18" thickBot="1" x14ac:dyDescent="0.5">
      <c r="B95" s="17"/>
      <c r="C95" s="20">
        <v>0</v>
      </c>
      <c r="D95" s="21"/>
      <c r="E95" s="21"/>
      <c r="F95" s="21"/>
    </row>
    <row r="96" spans="2:13" ht="21.6" thickBot="1" x14ac:dyDescent="0.55000000000000004">
      <c r="B96" s="7">
        <f>+D70-E70</f>
        <v>0</v>
      </c>
      <c r="C96" s="46" t="str">
        <f>IF(D70&lt;=E70,"YA NO TIENE FERIADOS","PUEDE SOLICITAR DIAS FERIADOS")</f>
        <v>YA NO TIENE FERIADOS</v>
      </c>
      <c r="D96" s="47"/>
      <c r="E96" s="47"/>
      <c r="F96" s="48"/>
    </row>
    <row r="97" spans="2:13" ht="19.2" thickBot="1" x14ac:dyDescent="0.5">
      <c r="C97" s="49" t="str">
        <f>IF(E70&gt;D70,"EXISTE UN ERROR","OK")</f>
        <v>OK</v>
      </c>
      <c r="D97" s="50"/>
      <c r="E97" s="50"/>
      <c r="F97" s="51"/>
    </row>
    <row r="99" spans="2:13" ht="19.2" thickBot="1" x14ac:dyDescent="0.5">
      <c r="B99" s="22" t="s">
        <v>12</v>
      </c>
      <c r="H99" s="22" t="str">
        <f>+B99</f>
        <v>CATALAN CORTES JENIFFER SIBIL</v>
      </c>
    </row>
    <row r="100" spans="2:13" ht="18.600000000000001" thickBot="1" x14ac:dyDescent="0.4">
      <c r="B100" s="5" t="s">
        <v>0</v>
      </c>
      <c r="C100" s="5" t="s">
        <v>1</v>
      </c>
      <c r="D100" s="5" t="s">
        <v>11</v>
      </c>
      <c r="E100" s="6" t="s">
        <v>2</v>
      </c>
      <c r="F100" s="6" t="s">
        <v>7</v>
      </c>
      <c r="H100" s="2" t="s">
        <v>3</v>
      </c>
      <c r="I100" s="3" t="s">
        <v>4</v>
      </c>
      <c r="J100" s="3" t="s">
        <v>5</v>
      </c>
      <c r="K100" s="3" t="s">
        <v>6</v>
      </c>
      <c r="L100" s="3" t="s">
        <v>7</v>
      </c>
      <c r="M100" s="4" t="s">
        <v>8</v>
      </c>
    </row>
    <row r="101" spans="2:13" ht="17.399999999999999" x14ac:dyDescent="0.45">
      <c r="B101" s="8">
        <v>15</v>
      </c>
      <c r="C101" s="9">
        <v>0</v>
      </c>
      <c r="D101" s="10">
        <f>+B101+C101</f>
        <v>15</v>
      </c>
      <c r="E101" s="10">
        <f>SUM(B102:B126)</f>
        <v>15</v>
      </c>
      <c r="F101" s="11"/>
      <c r="H101" s="13">
        <v>1</v>
      </c>
      <c r="I101" s="14"/>
      <c r="J101" s="27">
        <v>45684</v>
      </c>
      <c r="K101" s="27">
        <v>45684</v>
      </c>
      <c r="L101" s="35" t="s">
        <v>178</v>
      </c>
      <c r="M101" s="28"/>
    </row>
    <row r="102" spans="2:13" ht="17.399999999999999" x14ac:dyDescent="0.45">
      <c r="B102" s="17">
        <v>10</v>
      </c>
      <c r="C102" s="18">
        <v>0</v>
      </c>
      <c r="D102" s="26">
        <v>45712</v>
      </c>
      <c r="E102" s="26">
        <v>45723</v>
      </c>
      <c r="F102" s="34" t="s">
        <v>91</v>
      </c>
      <c r="H102" s="15">
        <v>1</v>
      </c>
      <c r="I102" s="14"/>
      <c r="J102" s="31">
        <v>45735</v>
      </c>
      <c r="K102" s="31">
        <v>45735</v>
      </c>
      <c r="L102" s="35" t="s">
        <v>110</v>
      </c>
      <c r="M102" s="29"/>
    </row>
    <row r="103" spans="2:13" ht="17.399999999999999" x14ac:dyDescent="0.45">
      <c r="B103" s="17">
        <v>5</v>
      </c>
      <c r="C103" s="18">
        <v>0</v>
      </c>
      <c r="D103" s="26">
        <v>45791</v>
      </c>
      <c r="E103" s="26">
        <v>45797</v>
      </c>
      <c r="F103" s="34" t="s">
        <v>180</v>
      </c>
      <c r="H103" s="15">
        <v>0.5</v>
      </c>
      <c r="I103" s="14" t="s">
        <v>10</v>
      </c>
      <c r="J103" s="31">
        <v>45803</v>
      </c>
      <c r="K103" s="31">
        <v>45803</v>
      </c>
      <c r="L103" s="35" t="s">
        <v>187</v>
      </c>
      <c r="M103" s="29"/>
    </row>
    <row r="104" spans="2:13" ht="17.399999999999999" x14ac:dyDescent="0.45">
      <c r="B104" s="17"/>
      <c r="C104" s="18">
        <v>0</v>
      </c>
      <c r="D104" s="26"/>
      <c r="E104" s="26"/>
      <c r="F104" s="18"/>
      <c r="H104" s="15">
        <v>1</v>
      </c>
      <c r="I104" s="14"/>
      <c r="J104" s="31">
        <v>45814</v>
      </c>
      <c r="K104" s="31">
        <v>45814</v>
      </c>
      <c r="L104" s="35" t="s">
        <v>195</v>
      </c>
      <c r="M104" s="29"/>
    </row>
    <row r="105" spans="2:13" ht="17.399999999999999" x14ac:dyDescent="0.45">
      <c r="B105" s="17"/>
      <c r="C105" s="18">
        <v>0</v>
      </c>
      <c r="D105" s="26"/>
      <c r="E105" s="26"/>
      <c r="F105" s="18"/>
      <c r="H105" s="15">
        <v>1</v>
      </c>
      <c r="I105" s="14"/>
      <c r="J105" s="31">
        <v>45841</v>
      </c>
      <c r="K105" s="31">
        <v>45841</v>
      </c>
      <c r="L105" s="35" t="s">
        <v>190</v>
      </c>
      <c r="M105" s="29"/>
    </row>
    <row r="106" spans="2:13" ht="17.399999999999999" x14ac:dyDescent="0.45">
      <c r="B106" s="17"/>
      <c r="C106" s="18">
        <v>0</v>
      </c>
      <c r="D106" s="26"/>
      <c r="E106" s="26"/>
      <c r="F106" s="18"/>
      <c r="H106" s="15">
        <v>1</v>
      </c>
      <c r="I106" s="14"/>
      <c r="J106" s="31">
        <v>45846</v>
      </c>
      <c r="K106" s="31">
        <v>45846</v>
      </c>
      <c r="L106" s="35" t="s">
        <v>190</v>
      </c>
      <c r="M106" s="29"/>
    </row>
    <row r="107" spans="2:13" ht="17.399999999999999" x14ac:dyDescent="0.45">
      <c r="B107" s="17"/>
      <c r="C107" s="18">
        <v>0</v>
      </c>
      <c r="D107" s="26"/>
      <c r="E107" s="26"/>
      <c r="F107" s="18"/>
      <c r="H107" s="15">
        <v>0.5</v>
      </c>
      <c r="I107" s="14" t="s">
        <v>9</v>
      </c>
      <c r="J107" s="31">
        <v>45847</v>
      </c>
      <c r="K107" s="31">
        <v>45847</v>
      </c>
      <c r="L107" s="35" t="s">
        <v>190</v>
      </c>
      <c r="M107" s="29"/>
    </row>
    <row r="108" spans="2:13" ht="17.399999999999999" x14ac:dyDescent="0.45">
      <c r="B108" s="17"/>
      <c r="C108" s="18">
        <v>0</v>
      </c>
      <c r="D108" s="26"/>
      <c r="E108" s="26"/>
      <c r="F108" s="18"/>
      <c r="H108" s="15"/>
      <c r="I108" s="14"/>
      <c r="J108" s="29"/>
      <c r="K108" s="29"/>
      <c r="L108" s="29"/>
      <c r="M108" s="29"/>
    </row>
    <row r="109" spans="2:13" ht="17.399999999999999" x14ac:dyDescent="0.45">
      <c r="B109" s="17"/>
      <c r="C109" s="18">
        <v>0</v>
      </c>
      <c r="D109" s="26"/>
      <c r="E109" s="26"/>
      <c r="F109" s="18"/>
      <c r="H109" s="15"/>
      <c r="I109" s="14"/>
      <c r="J109" s="29"/>
      <c r="K109" s="29"/>
      <c r="L109" s="29"/>
      <c r="M109" s="29"/>
    </row>
    <row r="110" spans="2:13" ht="17.399999999999999" x14ac:dyDescent="0.45">
      <c r="B110" s="17"/>
      <c r="C110" s="18">
        <v>0</v>
      </c>
      <c r="D110" s="26"/>
      <c r="E110" s="26"/>
      <c r="F110" s="18"/>
      <c r="H110" s="15"/>
      <c r="I110" s="14"/>
      <c r="J110" s="29"/>
      <c r="K110" s="29"/>
      <c r="L110" s="29"/>
      <c r="M110" s="29"/>
    </row>
    <row r="111" spans="2:13" ht="17.399999999999999" x14ac:dyDescent="0.45">
      <c r="B111" s="17"/>
      <c r="C111" s="18">
        <v>0</v>
      </c>
      <c r="D111" s="18"/>
      <c r="E111" s="18"/>
      <c r="F111" s="18"/>
      <c r="H111" s="15"/>
      <c r="I111" s="14"/>
      <c r="J111" s="29"/>
      <c r="K111" s="29"/>
      <c r="L111" s="29"/>
      <c r="M111" s="29"/>
    </row>
    <row r="112" spans="2:13" ht="18" thickBot="1" x14ac:dyDescent="0.5">
      <c r="B112" s="17"/>
      <c r="C112" s="18">
        <v>0</v>
      </c>
      <c r="D112" s="18"/>
      <c r="E112" s="18"/>
      <c r="F112" s="18"/>
      <c r="H112" s="16"/>
      <c r="I112" s="14"/>
      <c r="J112" s="30"/>
      <c r="K112" s="30"/>
      <c r="L112" s="30"/>
      <c r="M112" s="30"/>
    </row>
    <row r="113" spans="2:13" ht="21.6" thickBot="1" x14ac:dyDescent="0.55000000000000004">
      <c r="B113" s="17"/>
      <c r="C113" s="18">
        <v>0</v>
      </c>
      <c r="D113" s="19"/>
      <c r="E113" s="19"/>
      <c r="F113" s="19"/>
      <c r="H113" s="12">
        <f>SUM(H101:H112)</f>
        <v>6</v>
      </c>
      <c r="I113" s="43" t="str">
        <f>IF(H113=6,"YA NO PUEDE SOLICITAR DIAS ADMINISTRATIVOS","PUEDE SOLICITAR DIAS ADMINISTRATIVOS")</f>
        <v>YA NO PUEDE SOLICITAR DIAS ADMINISTRATIVOS</v>
      </c>
      <c r="J113" s="44"/>
      <c r="K113" s="44"/>
      <c r="L113" s="44"/>
      <c r="M113" s="45"/>
    </row>
    <row r="114" spans="2:13" ht="21.6" thickBot="1" x14ac:dyDescent="0.55000000000000004">
      <c r="B114" s="17"/>
      <c r="C114" s="18">
        <v>0</v>
      </c>
      <c r="D114" s="19"/>
      <c r="E114" s="19"/>
      <c r="F114" s="19"/>
      <c r="H114" s="23">
        <f>6-H113</f>
        <v>0</v>
      </c>
      <c r="I114" s="43" t="str">
        <f>IF(H114=0,"YA NO CUENTA CON ADMINISTRATIVOS","OK")</f>
        <v>YA NO CUENTA CON ADMINISTRATIVOS</v>
      </c>
      <c r="J114" s="44"/>
      <c r="K114" s="44"/>
      <c r="L114" s="44"/>
      <c r="M114" s="45"/>
    </row>
    <row r="115" spans="2:13" ht="17.399999999999999" x14ac:dyDescent="0.45">
      <c r="B115" s="17"/>
      <c r="C115" s="18">
        <v>0</v>
      </c>
      <c r="D115" s="19"/>
      <c r="E115" s="19"/>
      <c r="F115" s="19"/>
      <c r="H115" s="1"/>
    </row>
    <row r="116" spans="2:13" ht="17.399999999999999" x14ac:dyDescent="0.45">
      <c r="B116" s="17"/>
      <c r="C116" s="18">
        <v>0</v>
      </c>
      <c r="D116" s="19"/>
      <c r="E116" s="19"/>
      <c r="F116" s="19"/>
    </row>
    <row r="117" spans="2:13" ht="17.399999999999999" x14ac:dyDescent="0.45">
      <c r="B117" s="17"/>
      <c r="C117" s="18">
        <v>0</v>
      </c>
      <c r="D117" s="19"/>
      <c r="E117" s="19"/>
      <c r="F117" s="19"/>
      <c r="H117" s="24" t="s">
        <v>67</v>
      </c>
      <c r="I117" s="24"/>
      <c r="J117" s="24"/>
      <c r="K117" s="25"/>
      <c r="L117" s="25"/>
    </row>
    <row r="118" spans="2:13" ht="17.399999999999999" x14ac:dyDescent="0.45">
      <c r="B118" s="17"/>
      <c r="C118" s="18">
        <v>0</v>
      </c>
      <c r="D118" s="19"/>
      <c r="E118" s="19"/>
      <c r="F118" s="19"/>
      <c r="H118" s="24" t="s">
        <v>68</v>
      </c>
      <c r="K118" s="25">
        <v>45392</v>
      </c>
      <c r="L118" s="32" t="s">
        <v>41</v>
      </c>
      <c r="M118" s="33" t="s">
        <v>27</v>
      </c>
    </row>
    <row r="119" spans="2:13" ht="17.399999999999999" x14ac:dyDescent="0.45">
      <c r="B119" s="17"/>
      <c r="C119" s="18">
        <v>0</v>
      </c>
      <c r="D119" s="19"/>
      <c r="E119" s="19"/>
      <c r="F119" s="19"/>
      <c r="H119" s="24" t="s">
        <v>88</v>
      </c>
      <c r="K119" s="25">
        <v>45658</v>
      </c>
      <c r="L119" s="25">
        <v>46022</v>
      </c>
    </row>
    <row r="120" spans="2:13" ht="17.399999999999999" x14ac:dyDescent="0.45">
      <c r="B120" s="17"/>
      <c r="C120" s="18">
        <v>0</v>
      </c>
      <c r="D120" s="19"/>
      <c r="E120" s="19"/>
      <c r="F120" s="19"/>
    </row>
    <row r="121" spans="2:13" ht="17.399999999999999" x14ac:dyDescent="0.45">
      <c r="B121" s="17"/>
      <c r="C121" s="18">
        <v>0</v>
      </c>
      <c r="D121" s="19"/>
      <c r="E121" s="19"/>
      <c r="F121" s="19"/>
    </row>
    <row r="122" spans="2:13" ht="17.399999999999999" x14ac:dyDescent="0.45">
      <c r="B122" s="17"/>
      <c r="C122" s="18">
        <v>0</v>
      </c>
      <c r="D122" s="19"/>
      <c r="E122" s="19"/>
      <c r="F122" s="19"/>
    </row>
    <row r="123" spans="2:13" ht="17.399999999999999" x14ac:dyDescent="0.45">
      <c r="B123" s="17"/>
      <c r="C123" s="18">
        <v>0</v>
      </c>
      <c r="D123" s="19"/>
      <c r="E123" s="19"/>
      <c r="F123" s="19"/>
    </row>
    <row r="124" spans="2:13" ht="17.399999999999999" x14ac:dyDescent="0.45">
      <c r="B124" s="17"/>
      <c r="C124" s="18">
        <v>0</v>
      </c>
      <c r="D124" s="19"/>
      <c r="E124" s="19"/>
      <c r="F124" s="19"/>
    </row>
    <row r="125" spans="2:13" ht="17.399999999999999" x14ac:dyDescent="0.45">
      <c r="B125" s="17"/>
      <c r="C125" s="18">
        <v>0</v>
      </c>
      <c r="D125" s="19"/>
      <c r="E125" s="19"/>
      <c r="F125" s="19"/>
    </row>
    <row r="126" spans="2:13" ht="18" thickBot="1" x14ac:dyDescent="0.5">
      <c r="B126" s="17"/>
      <c r="C126" s="20">
        <v>0</v>
      </c>
      <c r="D126" s="21"/>
      <c r="E126" s="21"/>
      <c r="F126" s="21"/>
    </row>
    <row r="127" spans="2:13" ht="21.6" thickBot="1" x14ac:dyDescent="0.55000000000000004">
      <c r="B127" s="7">
        <f>+D101-E101</f>
        <v>0</v>
      </c>
      <c r="C127" s="46" t="str">
        <f>IF(D101&lt;=E101,"YA NO TIENE FERIADOS","PUEDE SOLICITAR DIAS FERIADOS")</f>
        <v>YA NO TIENE FERIADOS</v>
      </c>
      <c r="D127" s="47"/>
      <c r="E127" s="47"/>
      <c r="F127" s="48"/>
    </row>
    <row r="128" spans="2:13" ht="19.2" thickBot="1" x14ac:dyDescent="0.5">
      <c r="C128" s="49" t="str">
        <f>IF(E101&gt;D101,"EXISTE UN ERROR","OK")</f>
        <v>OK</v>
      </c>
      <c r="D128" s="50"/>
      <c r="E128" s="50"/>
      <c r="F128" s="51"/>
    </row>
    <row r="131" spans="2:13" ht="19.2" thickBot="1" x14ac:dyDescent="0.5">
      <c r="B131" s="22" t="s">
        <v>18</v>
      </c>
      <c r="H131" s="22" t="str">
        <f>+B131</f>
        <v>CHAVEZ PIZARRO PATRICIA ELIANA</v>
      </c>
    </row>
    <row r="132" spans="2:13" ht="18.600000000000001" thickBot="1" x14ac:dyDescent="0.4">
      <c r="B132" s="5" t="s">
        <v>0</v>
      </c>
      <c r="C132" s="5" t="s">
        <v>1</v>
      </c>
      <c r="D132" s="5" t="s">
        <v>11</v>
      </c>
      <c r="E132" s="6" t="s">
        <v>2</v>
      </c>
      <c r="F132" s="6" t="s">
        <v>7</v>
      </c>
      <c r="H132" s="2" t="s">
        <v>3</v>
      </c>
      <c r="I132" s="3" t="s">
        <v>4</v>
      </c>
      <c r="J132" s="3" t="s">
        <v>5</v>
      </c>
      <c r="K132" s="3" t="s">
        <v>6</v>
      </c>
      <c r="L132" s="3" t="s">
        <v>7</v>
      </c>
      <c r="M132" s="4" t="s">
        <v>8</v>
      </c>
    </row>
    <row r="133" spans="2:13" ht="17.399999999999999" x14ac:dyDescent="0.45">
      <c r="B133" s="8">
        <v>8</v>
      </c>
      <c r="C133" s="9">
        <v>0</v>
      </c>
      <c r="D133" s="10">
        <f>+B133+C133</f>
        <v>8</v>
      </c>
      <c r="E133" s="10">
        <f>SUM(B134:B158)</f>
        <v>7</v>
      </c>
      <c r="F133" s="11"/>
      <c r="H133" s="13">
        <v>6</v>
      </c>
      <c r="I133" s="14"/>
      <c r="J133" s="27">
        <v>45691</v>
      </c>
      <c r="K133" s="27">
        <v>45698</v>
      </c>
      <c r="L133" s="35" t="s">
        <v>178</v>
      </c>
      <c r="M133" s="28"/>
    </row>
    <row r="134" spans="2:13" ht="17.399999999999999" x14ac:dyDescent="0.45">
      <c r="B134" s="17">
        <v>5</v>
      </c>
      <c r="C134" s="18">
        <v>0</v>
      </c>
      <c r="D134" s="26">
        <v>45868</v>
      </c>
      <c r="E134" s="26">
        <v>45874</v>
      </c>
      <c r="F134" s="34" t="s">
        <v>155</v>
      </c>
      <c r="H134" s="15"/>
      <c r="I134" s="14"/>
      <c r="J134" s="31"/>
      <c r="K134" s="31"/>
      <c r="L134" s="29"/>
      <c r="M134" s="29"/>
    </row>
    <row r="135" spans="2:13" ht="17.399999999999999" x14ac:dyDescent="0.45">
      <c r="B135" s="17">
        <v>2</v>
      </c>
      <c r="C135" s="18">
        <v>0</v>
      </c>
      <c r="D135" s="26">
        <v>45982</v>
      </c>
      <c r="E135" s="26">
        <v>45985</v>
      </c>
      <c r="F135" s="34" t="s">
        <v>226</v>
      </c>
      <c r="H135" s="15"/>
      <c r="I135" s="14"/>
      <c r="J135" s="31"/>
      <c r="K135" s="31"/>
      <c r="L135" s="29"/>
      <c r="M135" s="29"/>
    </row>
    <row r="136" spans="2:13" ht="17.399999999999999" x14ac:dyDescent="0.45">
      <c r="B136" s="17"/>
      <c r="C136" s="18">
        <v>0</v>
      </c>
      <c r="D136" s="26"/>
      <c r="E136" s="26"/>
      <c r="F136" s="18"/>
      <c r="H136" s="15"/>
      <c r="I136" s="14"/>
      <c r="J136" s="31"/>
      <c r="K136" s="31"/>
      <c r="L136" s="29"/>
      <c r="M136" s="29"/>
    </row>
    <row r="137" spans="2:13" ht="17.399999999999999" x14ac:dyDescent="0.45">
      <c r="B137" s="17"/>
      <c r="C137" s="18">
        <v>0</v>
      </c>
      <c r="D137" s="26"/>
      <c r="E137" s="26"/>
      <c r="F137" s="18"/>
      <c r="H137" s="15"/>
      <c r="I137" s="14"/>
      <c r="J137" s="31"/>
      <c r="K137" s="31"/>
      <c r="L137" s="29"/>
      <c r="M137" s="29"/>
    </row>
    <row r="138" spans="2:13" ht="17.399999999999999" x14ac:dyDescent="0.45">
      <c r="B138" s="17"/>
      <c r="C138" s="18">
        <v>0</v>
      </c>
      <c r="D138" s="26"/>
      <c r="E138" s="26"/>
      <c r="F138" s="18"/>
      <c r="H138" s="15"/>
      <c r="I138" s="14"/>
      <c r="J138" s="29"/>
      <c r="K138" s="29"/>
      <c r="L138" s="29"/>
      <c r="M138" s="29"/>
    </row>
    <row r="139" spans="2:13" ht="17.399999999999999" x14ac:dyDescent="0.45">
      <c r="B139" s="17"/>
      <c r="C139" s="18">
        <v>0</v>
      </c>
      <c r="D139" s="26"/>
      <c r="E139" s="26"/>
      <c r="F139" s="18"/>
      <c r="H139" s="15"/>
      <c r="I139" s="14"/>
      <c r="J139" s="29"/>
      <c r="K139" s="29"/>
      <c r="L139" s="29"/>
      <c r="M139" s="29"/>
    </row>
    <row r="140" spans="2:13" ht="17.399999999999999" x14ac:dyDescent="0.45">
      <c r="B140" s="17"/>
      <c r="C140" s="18">
        <v>0</v>
      </c>
      <c r="D140" s="26"/>
      <c r="E140" s="26"/>
      <c r="F140" s="18"/>
      <c r="H140" s="15"/>
      <c r="I140" s="14"/>
      <c r="J140" s="29"/>
      <c r="K140" s="29"/>
      <c r="L140" s="29"/>
      <c r="M140" s="29"/>
    </row>
    <row r="141" spans="2:13" ht="17.399999999999999" x14ac:dyDescent="0.45">
      <c r="B141" s="17"/>
      <c r="C141" s="18">
        <v>0</v>
      </c>
      <c r="D141" s="26"/>
      <c r="E141" s="26"/>
      <c r="F141" s="18"/>
      <c r="H141" s="15"/>
      <c r="I141" s="14"/>
      <c r="J141" s="29"/>
      <c r="K141" s="29"/>
      <c r="L141" s="29"/>
      <c r="M141" s="29"/>
    </row>
    <row r="142" spans="2:13" ht="17.399999999999999" x14ac:dyDescent="0.45">
      <c r="B142" s="17"/>
      <c r="C142" s="18">
        <v>0</v>
      </c>
      <c r="D142" s="26"/>
      <c r="E142" s="26"/>
      <c r="F142" s="18"/>
      <c r="H142" s="15"/>
      <c r="I142" s="14"/>
      <c r="J142" s="29"/>
      <c r="K142" s="29"/>
      <c r="L142" s="29"/>
      <c r="M142" s="29"/>
    </row>
    <row r="143" spans="2:13" ht="17.399999999999999" x14ac:dyDescent="0.45">
      <c r="B143" s="17"/>
      <c r="C143" s="18">
        <v>0</v>
      </c>
      <c r="D143" s="18"/>
      <c r="E143" s="18"/>
      <c r="F143" s="18"/>
      <c r="H143" s="15"/>
      <c r="I143" s="14"/>
      <c r="J143" s="29"/>
      <c r="K143" s="29"/>
      <c r="L143" s="29"/>
      <c r="M143" s="29"/>
    </row>
    <row r="144" spans="2:13" ht="18" thickBot="1" x14ac:dyDescent="0.5">
      <c r="B144" s="17"/>
      <c r="C144" s="18">
        <v>0</v>
      </c>
      <c r="D144" s="18"/>
      <c r="E144" s="18"/>
      <c r="F144" s="18"/>
      <c r="H144" s="16"/>
      <c r="I144" s="14"/>
      <c r="J144" s="30"/>
      <c r="K144" s="30"/>
      <c r="L144" s="30"/>
      <c r="M144" s="30"/>
    </row>
    <row r="145" spans="2:13" ht="21.6" thickBot="1" x14ac:dyDescent="0.55000000000000004">
      <c r="B145" s="17"/>
      <c r="C145" s="18">
        <v>0</v>
      </c>
      <c r="D145" s="19"/>
      <c r="E145" s="19"/>
      <c r="F145" s="19"/>
      <c r="H145" s="12">
        <f>SUM(H133:H144)</f>
        <v>6</v>
      </c>
      <c r="I145" s="43" t="str">
        <f>IF(H145=6,"YA NO PUEDE SOLICITAR DIAS ADMINISTRATIVOS","PUEDE SOLICITAR DIAS ADMINISTRATIVOS")</f>
        <v>YA NO PUEDE SOLICITAR DIAS ADMINISTRATIVOS</v>
      </c>
      <c r="J145" s="44"/>
      <c r="K145" s="44"/>
      <c r="L145" s="44"/>
      <c r="M145" s="45"/>
    </row>
    <row r="146" spans="2:13" ht="21.6" thickBot="1" x14ac:dyDescent="0.55000000000000004">
      <c r="B146" s="17"/>
      <c r="C146" s="18">
        <v>0</v>
      </c>
      <c r="D146" s="19"/>
      <c r="E146" s="19"/>
      <c r="F146" s="19"/>
      <c r="H146" s="23">
        <f>6-H145</f>
        <v>0</v>
      </c>
      <c r="I146" s="43" t="str">
        <f>IF(H146=0,"YA NO CUENTA CON ADMINISTRATIVOS","OK")</f>
        <v>YA NO CUENTA CON ADMINISTRATIVOS</v>
      </c>
      <c r="J146" s="44"/>
      <c r="K146" s="44"/>
      <c r="L146" s="44"/>
      <c r="M146" s="45"/>
    </row>
    <row r="147" spans="2:13" ht="17.399999999999999" x14ac:dyDescent="0.45">
      <c r="B147" s="17"/>
      <c r="C147" s="18">
        <v>0</v>
      </c>
      <c r="D147" s="19"/>
      <c r="E147" s="19"/>
      <c r="F147" s="19"/>
      <c r="H147" s="1"/>
    </row>
    <row r="148" spans="2:13" ht="17.399999999999999" x14ac:dyDescent="0.45">
      <c r="B148" s="17"/>
      <c r="C148" s="18">
        <v>0</v>
      </c>
      <c r="D148" s="19"/>
      <c r="E148" s="19"/>
      <c r="F148" s="19"/>
    </row>
    <row r="149" spans="2:13" ht="17.399999999999999" x14ac:dyDescent="0.45">
      <c r="B149" s="17"/>
      <c r="C149" s="18">
        <v>0</v>
      </c>
      <c r="D149" s="19"/>
      <c r="E149" s="19"/>
      <c r="F149" s="19"/>
      <c r="H149" s="24" t="s">
        <v>67</v>
      </c>
      <c r="I149" s="24"/>
      <c r="J149" s="24"/>
      <c r="K149" s="25"/>
      <c r="L149" s="25"/>
    </row>
    <row r="150" spans="2:13" ht="17.399999999999999" x14ac:dyDescent="0.45">
      <c r="B150" s="17"/>
      <c r="C150" s="18">
        <v>0</v>
      </c>
      <c r="D150" s="19"/>
      <c r="E150" s="19"/>
      <c r="F150" s="19"/>
      <c r="H150" s="24" t="s">
        <v>71</v>
      </c>
      <c r="K150" s="25">
        <v>45483</v>
      </c>
      <c r="L150" s="32" t="s">
        <v>45</v>
      </c>
      <c r="M150" s="33" t="s">
        <v>27</v>
      </c>
    </row>
    <row r="151" spans="2:13" ht="17.399999999999999" x14ac:dyDescent="0.45">
      <c r="B151" s="17"/>
      <c r="C151" s="18">
        <v>0</v>
      </c>
      <c r="D151" s="19"/>
      <c r="E151" s="19"/>
      <c r="F151" s="19"/>
      <c r="H151" s="24" t="s">
        <v>88</v>
      </c>
      <c r="K151" s="25">
        <v>45658</v>
      </c>
      <c r="L151" s="25">
        <v>46022</v>
      </c>
    </row>
    <row r="152" spans="2:13" ht="17.399999999999999" x14ac:dyDescent="0.45">
      <c r="B152" s="17"/>
      <c r="C152" s="18">
        <v>0</v>
      </c>
      <c r="D152" s="19"/>
      <c r="E152" s="19"/>
      <c r="F152" s="19"/>
    </row>
    <row r="153" spans="2:13" ht="17.399999999999999" x14ac:dyDescent="0.45">
      <c r="B153" s="17"/>
      <c r="C153" s="18">
        <v>0</v>
      </c>
      <c r="D153" s="19"/>
      <c r="E153" s="19"/>
      <c r="F153" s="19"/>
    </row>
    <row r="154" spans="2:13" ht="17.399999999999999" x14ac:dyDescent="0.45">
      <c r="B154" s="17"/>
      <c r="C154" s="18">
        <v>0</v>
      </c>
      <c r="D154" s="19"/>
      <c r="E154" s="19"/>
      <c r="F154" s="19"/>
    </row>
    <row r="155" spans="2:13" ht="17.399999999999999" x14ac:dyDescent="0.45">
      <c r="B155" s="17"/>
      <c r="C155" s="18">
        <v>0</v>
      </c>
      <c r="D155" s="19"/>
      <c r="E155" s="19"/>
      <c r="F155" s="19"/>
    </row>
    <row r="156" spans="2:13" ht="17.399999999999999" x14ac:dyDescent="0.45">
      <c r="B156" s="17"/>
      <c r="C156" s="18">
        <v>0</v>
      </c>
      <c r="D156" s="19"/>
      <c r="E156" s="19"/>
      <c r="F156" s="19"/>
    </row>
    <row r="157" spans="2:13" ht="17.399999999999999" x14ac:dyDescent="0.45">
      <c r="B157" s="17"/>
      <c r="C157" s="18">
        <v>0</v>
      </c>
      <c r="D157" s="19"/>
      <c r="E157" s="19"/>
      <c r="F157" s="19"/>
    </row>
    <row r="158" spans="2:13" ht="18" thickBot="1" x14ac:dyDescent="0.5">
      <c r="B158" s="17"/>
      <c r="C158" s="20">
        <v>0</v>
      </c>
      <c r="D158" s="21"/>
      <c r="E158" s="21"/>
      <c r="F158" s="21"/>
    </row>
    <row r="159" spans="2:13" ht="21.6" thickBot="1" x14ac:dyDescent="0.55000000000000004">
      <c r="B159" s="7">
        <f>+D133-E133</f>
        <v>1</v>
      </c>
      <c r="C159" s="46" t="str">
        <f>IF(D133&lt;=E133,"YA NO TIENE FERIADOS","PUEDE SOLICITAR DIAS FERIADOS")</f>
        <v>PUEDE SOLICITAR DIAS FERIADOS</v>
      </c>
      <c r="D159" s="47"/>
      <c r="E159" s="47"/>
      <c r="F159" s="48"/>
    </row>
    <row r="160" spans="2:13" ht="19.2" thickBot="1" x14ac:dyDescent="0.5">
      <c r="C160" s="49" t="str">
        <f>IF(E133&gt;D133,"EXISTE UN ERROR","OK")</f>
        <v>OK</v>
      </c>
      <c r="D160" s="50"/>
      <c r="E160" s="50"/>
      <c r="F160" s="51"/>
    </row>
    <row r="162" spans="2:13" ht="19.2" thickBot="1" x14ac:dyDescent="0.5">
      <c r="B162" s="22" t="s">
        <v>19</v>
      </c>
      <c r="H162" s="22" t="str">
        <f>+B162</f>
        <v>FARIAS ALCANTAR FRANCISCA ESPERANZA</v>
      </c>
    </row>
    <row r="163" spans="2:13" ht="18.600000000000001" thickBot="1" x14ac:dyDescent="0.4">
      <c r="B163" s="5" t="s">
        <v>0</v>
      </c>
      <c r="C163" s="5" t="s">
        <v>1</v>
      </c>
      <c r="D163" s="5" t="s">
        <v>11</v>
      </c>
      <c r="E163" s="6" t="s">
        <v>2</v>
      </c>
      <c r="F163" s="6" t="s">
        <v>7</v>
      </c>
      <c r="H163" s="2" t="s">
        <v>3</v>
      </c>
      <c r="I163" s="3" t="s">
        <v>4</v>
      </c>
      <c r="J163" s="3" t="s">
        <v>5</v>
      </c>
      <c r="K163" s="3" t="s">
        <v>6</v>
      </c>
      <c r="L163" s="3" t="s">
        <v>7</v>
      </c>
      <c r="M163" s="4" t="s">
        <v>8</v>
      </c>
    </row>
    <row r="164" spans="2:13" ht="17.399999999999999" x14ac:dyDescent="0.45">
      <c r="B164" s="8">
        <v>6</v>
      </c>
      <c r="C164" s="9">
        <v>0</v>
      </c>
      <c r="D164" s="10">
        <f>+B164+C164</f>
        <v>6</v>
      </c>
      <c r="E164" s="10">
        <f>SUM(B165:B189)</f>
        <v>4</v>
      </c>
      <c r="F164" s="11"/>
      <c r="H164" s="13">
        <v>0.5</v>
      </c>
      <c r="I164" s="14" t="s">
        <v>10</v>
      </c>
      <c r="J164" s="27">
        <v>45692</v>
      </c>
      <c r="K164" s="27">
        <v>45692</v>
      </c>
      <c r="L164" s="35" t="s">
        <v>178</v>
      </c>
      <c r="M164" s="28"/>
    </row>
    <row r="165" spans="2:13" ht="17.399999999999999" x14ac:dyDescent="0.45">
      <c r="B165" s="17">
        <v>1</v>
      </c>
      <c r="C165" s="18">
        <v>0</v>
      </c>
      <c r="D165" s="26">
        <v>45883</v>
      </c>
      <c r="E165" s="26">
        <v>45883</v>
      </c>
      <c r="F165" s="34" t="s">
        <v>155</v>
      </c>
      <c r="H165" s="15">
        <v>0.5</v>
      </c>
      <c r="I165" s="14" t="s">
        <v>9</v>
      </c>
      <c r="J165" s="31">
        <v>45708</v>
      </c>
      <c r="K165" s="31">
        <v>45708</v>
      </c>
      <c r="L165" s="35" t="s">
        <v>178</v>
      </c>
      <c r="M165" s="29"/>
    </row>
    <row r="166" spans="2:13" ht="17.399999999999999" x14ac:dyDescent="0.45">
      <c r="B166" s="17">
        <v>1</v>
      </c>
      <c r="C166" s="18">
        <v>0</v>
      </c>
      <c r="D166" s="26">
        <v>45891</v>
      </c>
      <c r="E166" s="26">
        <v>45891</v>
      </c>
      <c r="F166" s="34" t="s">
        <v>166</v>
      </c>
      <c r="H166" s="15">
        <v>0.5</v>
      </c>
      <c r="I166" s="14" t="s">
        <v>10</v>
      </c>
      <c r="J166" s="31">
        <v>45714</v>
      </c>
      <c r="K166" s="31">
        <v>45714</v>
      </c>
      <c r="L166" s="35" t="s">
        <v>178</v>
      </c>
      <c r="M166" s="29"/>
    </row>
    <row r="167" spans="2:13" ht="17.399999999999999" x14ac:dyDescent="0.45">
      <c r="B167" s="17">
        <v>1</v>
      </c>
      <c r="C167" s="18">
        <v>0</v>
      </c>
      <c r="D167" s="26">
        <v>45939</v>
      </c>
      <c r="E167" s="26">
        <v>45939</v>
      </c>
      <c r="F167" s="34" t="s">
        <v>221</v>
      </c>
      <c r="H167" s="15">
        <v>1</v>
      </c>
      <c r="I167" s="14"/>
      <c r="J167" s="31">
        <v>45764</v>
      </c>
      <c r="K167" s="31">
        <v>45764</v>
      </c>
      <c r="L167" s="35" t="s">
        <v>182</v>
      </c>
      <c r="M167" s="29"/>
    </row>
    <row r="168" spans="2:13" ht="17.399999999999999" x14ac:dyDescent="0.45">
      <c r="B168" s="17">
        <v>1</v>
      </c>
      <c r="C168" s="18">
        <v>0</v>
      </c>
      <c r="D168" s="26">
        <v>45974</v>
      </c>
      <c r="E168" s="26">
        <v>45974</v>
      </c>
      <c r="F168" s="34" t="s">
        <v>226</v>
      </c>
      <c r="H168" s="15">
        <v>0.5</v>
      </c>
      <c r="I168" s="14" t="s">
        <v>9</v>
      </c>
      <c r="J168" s="31">
        <v>45792</v>
      </c>
      <c r="K168" s="31">
        <v>45792</v>
      </c>
      <c r="L168" s="29"/>
      <c r="M168" s="29"/>
    </row>
    <row r="169" spans="2:13" ht="17.399999999999999" x14ac:dyDescent="0.45">
      <c r="B169" s="17"/>
      <c r="C169" s="18">
        <v>0</v>
      </c>
      <c r="D169" s="26"/>
      <c r="E169" s="26"/>
      <c r="F169" s="18"/>
      <c r="H169" s="15">
        <v>1</v>
      </c>
      <c r="I169" s="14"/>
      <c r="J169" s="31">
        <v>45805</v>
      </c>
      <c r="K169" s="31">
        <v>45805</v>
      </c>
      <c r="L169" s="29"/>
      <c r="M169" s="29"/>
    </row>
    <row r="170" spans="2:13" ht="17.399999999999999" x14ac:dyDescent="0.45">
      <c r="B170" s="17"/>
      <c r="C170" s="18">
        <v>0</v>
      </c>
      <c r="D170" s="26"/>
      <c r="E170" s="26"/>
      <c r="F170" s="18"/>
      <c r="H170" s="15">
        <v>1</v>
      </c>
      <c r="I170" s="14"/>
      <c r="J170" s="31">
        <v>45848</v>
      </c>
      <c r="K170" s="31">
        <v>45848</v>
      </c>
      <c r="L170" s="35" t="s">
        <v>190</v>
      </c>
      <c r="M170" s="29"/>
    </row>
    <row r="171" spans="2:13" ht="17.399999999999999" x14ac:dyDescent="0.45">
      <c r="B171" s="17"/>
      <c r="C171" s="18">
        <v>0</v>
      </c>
      <c r="D171" s="26"/>
      <c r="E171" s="26"/>
      <c r="F171" s="18"/>
      <c r="H171" s="15">
        <v>1</v>
      </c>
      <c r="I171" s="14"/>
      <c r="J171" s="31">
        <v>45861</v>
      </c>
      <c r="K171" s="31">
        <v>45861</v>
      </c>
      <c r="L171" s="35" t="s">
        <v>196</v>
      </c>
      <c r="M171" s="29"/>
    </row>
    <row r="172" spans="2:13" ht="17.399999999999999" x14ac:dyDescent="0.45">
      <c r="B172" s="17"/>
      <c r="C172" s="18">
        <v>0</v>
      </c>
      <c r="D172" s="26"/>
      <c r="E172" s="26"/>
      <c r="F172" s="18"/>
      <c r="H172" s="15"/>
      <c r="I172" s="14"/>
      <c r="J172" s="29"/>
      <c r="K172" s="29"/>
      <c r="L172" s="29"/>
      <c r="M172" s="29"/>
    </row>
    <row r="173" spans="2:13" ht="17.399999999999999" x14ac:dyDescent="0.45">
      <c r="B173" s="17"/>
      <c r="C173" s="18">
        <v>0</v>
      </c>
      <c r="D173" s="26"/>
      <c r="E173" s="26"/>
      <c r="F173" s="18"/>
      <c r="H173" s="15"/>
      <c r="I173" s="14"/>
      <c r="J173" s="29"/>
      <c r="K173" s="29"/>
      <c r="L173" s="29"/>
      <c r="M173" s="29"/>
    </row>
    <row r="174" spans="2:13" ht="17.399999999999999" x14ac:dyDescent="0.45">
      <c r="B174" s="17"/>
      <c r="C174" s="18">
        <v>0</v>
      </c>
      <c r="D174" s="18"/>
      <c r="E174" s="18"/>
      <c r="F174" s="18"/>
      <c r="H174" s="15"/>
      <c r="I174" s="14"/>
      <c r="J174" s="29"/>
      <c r="K174" s="29"/>
      <c r="L174" s="29"/>
      <c r="M174" s="29"/>
    </row>
    <row r="175" spans="2:13" ht="18" thickBot="1" x14ac:dyDescent="0.5">
      <c r="B175" s="17"/>
      <c r="C175" s="18">
        <v>0</v>
      </c>
      <c r="D175" s="18"/>
      <c r="E175" s="18"/>
      <c r="F175" s="18"/>
      <c r="H175" s="16"/>
      <c r="I175" s="14"/>
      <c r="J175" s="30"/>
      <c r="K175" s="30"/>
      <c r="L175" s="30"/>
      <c r="M175" s="30"/>
    </row>
    <row r="176" spans="2:13" ht="21.6" thickBot="1" x14ac:dyDescent="0.55000000000000004">
      <c r="B176" s="17"/>
      <c r="C176" s="18">
        <v>0</v>
      </c>
      <c r="D176" s="19"/>
      <c r="E176" s="19"/>
      <c r="F176" s="19"/>
      <c r="H176" s="12">
        <f>SUM(H164:H175)</f>
        <v>6</v>
      </c>
      <c r="I176" s="43" t="str">
        <f>IF(H176=6,"YA NO PUEDE SOLICITAR DIAS ADMINISTRATIVOS","PUEDE SOLICITAR DIAS ADMINISTRATIVOS")</f>
        <v>YA NO PUEDE SOLICITAR DIAS ADMINISTRATIVOS</v>
      </c>
      <c r="J176" s="44"/>
      <c r="K176" s="44"/>
      <c r="L176" s="44"/>
      <c r="M176" s="45"/>
    </row>
    <row r="177" spans="2:13" ht="21.6" thickBot="1" x14ac:dyDescent="0.55000000000000004">
      <c r="B177" s="17"/>
      <c r="C177" s="18">
        <v>0</v>
      </c>
      <c r="D177" s="19"/>
      <c r="E177" s="19"/>
      <c r="F177" s="19"/>
      <c r="H177" s="23">
        <f>6-H176</f>
        <v>0</v>
      </c>
      <c r="I177" s="43" t="str">
        <f>IF(H177=0,"YA NO CUENTA CON ADMINISTRATIVOS","OK")</f>
        <v>YA NO CUENTA CON ADMINISTRATIVOS</v>
      </c>
      <c r="J177" s="44"/>
      <c r="K177" s="44"/>
      <c r="L177" s="44"/>
      <c r="M177" s="45"/>
    </row>
    <row r="178" spans="2:13" ht="17.399999999999999" x14ac:dyDescent="0.45">
      <c r="B178" s="17"/>
      <c r="C178" s="18">
        <v>0</v>
      </c>
      <c r="D178" s="19"/>
      <c r="E178" s="19"/>
      <c r="F178" s="19"/>
      <c r="H178" s="1"/>
    </row>
    <row r="179" spans="2:13" ht="17.399999999999999" x14ac:dyDescent="0.45">
      <c r="B179" s="17"/>
      <c r="C179" s="18">
        <v>0</v>
      </c>
      <c r="D179" s="19"/>
      <c r="E179" s="19"/>
      <c r="F179" s="19"/>
    </row>
    <row r="180" spans="2:13" ht="17.399999999999999" x14ac:dyDescent="0.45">
      <c r="B180" s="17"/>
      <c r="C180" s="18">
        <v>0</v>
      </c>
      <c r="D180" s="19"/>
      <c r="E180" s="19"/>
      <c r="F180" s="19"/>
      <c r="H180" s="24" t="s">
        <v>67</v>
      </c>
      <c r="I180" s="24"/>
      <c r="J180" s="24"/>
      <c r="K180" s="25"/>
      <c r="L180" s="25"/>
    </row>
    <row r="181" spans="2:13" ht="17.399999999999999" x14ac:dyDescent="0.45">
      <c r="B181" s="17"/>
      <c r="C181" s="18">
        <v>0</v>
      </c>
      <c r="D181" s="19"/>
      <c r="E181" s="19"/>
      <c r="F181" s="19"/>
      <c r="H181" s="24" t="s">
        <v>72</v>
      </c>
      <c r="K181" s="25">
        <v>45509</v>
      </c>
      <c r="L181" s="32" t="s">
        <v>73</v>
      </c>
      <c r="M181" s="33" t="s">
        <v>27</v>
      </c>
    </row>
    <row r="182" spans="2:13" ht="17.399999999999999" x14ac:dyDescent="0.45">
      <c r="B182" s="17"/>
      <c r="C182" s="18">
        <v>0</v>
      </c>
      <c r="D182" s="19"/>
      <c r="E182" s="19"/>
      <c r="F182" s="19"/>
      <c r="H182" s="24" t="s">
        <v>88</v>
      </c>
      <c r="K182" s="25">
        <v>45658</v>
      </c>
      <c r="L182" s="25">
        <v>46022</v>
      </c>
    </row>
    <row r="183" spans="2:13" ht="17.399999999999999" x14ac:dyDescent="0.45">
      <c r="B183" s="17"/>
      <c r="C183" s="18">
        <v>0</v>
      </c>
      <c r="D183" s="19"/>
      <c r="E183" s="19"/>
      <c r="F183" s="19"/>
    </row>
    <row r="184" spans="2:13" ht="17.399999999999999" x14ac:dyDescent="0.45">
      <c r="B184" s="17"/>
      <c r="C184" s="18">
        <v>0</v>
      </c>
      <c r="D184" s="19"/>
      <c r="E184" s="19"/>
      <c r="F184" s="19"/>
    </row>
    <row r="185" spans="2:13" ht="17.399999999999999" x14ac:dyDescent="0.45">
      <c r="B185" s="17"/>
      <c r="C185" s="18">
        <v>0</v>
      </c>
      <c r="D185" s="19"/>
      <c r="E185" s="19"/>
      <c r="F185" s="19"/>
    </row>
    <row r="186" spans="2:13" ht="17.399999999999999" x14ac:dyDescent="0.45">
      <c r="B186" s="17"/>
      <c r="C186" s="18">
        <v>0</v>
      </c>
      <c r="D186" s="19"/>
      <c r="E186" s="19"/>
      <c r="F186" s="19"/>
    </row>
    <row r="187" spans="2:13" ht="17.399999999999999" x14ac:dyDescent="0.45">
      <c r="B187" s="17"/>
      <c r="C187" s="18">
        <v>0</v>
      </c>
      <c r="D187" s="19"/>
      <c r="E187" s="19"/>
      <c r="F187" s="19"/>
    </row>
    <row r="188" spans="2:13" ht="17.399999999999999" x14ac:dyDescent="0.45">
      <c r="B188" s="17"/>
      <c r="C188" s="18">
        <v>0</v>
      </c>
      <c r="D188" s="19"/>
      <c r="E188" s="19"/>
      <c r="F188" s="19"/>
    </row>
    <row r="189" spans="2:13" ht="18" thickBot="1" x14ac:dyDescent="0.5">
      <c r="B189" s="17"/>
      <c r="C189" s="20">
        <v>0</v>
      </c>
      <c r="D189" s="21"/>
      <c r="E189" s="21"/>
      <c r="F189" s="21"/>
    </row>
    <row r="190" spans="2:13" ht="21.6" thickBot="1" x14ac:dyDescent="0.55000000000000004">
      <c r="B190" s="7">
        <f>+D164-E164</f>
        <v>2</v>
      </c>
      <c r="C190" s="46" t="str">
        <f>IF(D164&lt;=E164,"YA NO TIENE FERIADOS","PUEDE SOLICITAR DIAS FERIADOS")</f>
        <v>PUEDE SOLICITAR DIAS FERIADOS</v>
      </c>
      <c r="D190" s="47"/>
      <c r="E190" s="47"/>
      <c r="F190" s="48"/>
    </row>
    <row r="191" spans="2:13" ht="19.2" thickBot="1" x14ac:dyDescent="0.5">
      <c r="C191" s="49" t="str">
        <f>IF(E164&gt;D164,"EXISTE UN ERROR","OK")</f>
        <v>OK</v>
      </c>
      <c r="D191" s="50"/>
      <c r="E191" s="50"/>
      <c r="F191" s="51"/>
    </row>
    <row r="194" spans="2:13" ht="19.2" thickBot="1" x14ac:dyDescent="0.5">
      <c r="B194" s="22" t="s">
        <v>13</v>
      </c>
      <c r="H194" s="22" t="str">
        <f>+B194</f>
        <v>GONZALEZ MONTECINOS SANDRA</v>
      </c>
    </row>
    <row r="195" spans="2:13" ht="18.600000000000001" thickBot="1" x14ac:dyDescent="0.4">
      <c r="B195" s="5" t="s">
        <v>0</v>
      </c>
      <c r="C195" s="5" t="s">
        <v>1</v>
      </c>
      <c r="D195" s="5" t="s">
        <v>11</v>
      </c>
      <c r="E195" s="6" t="s">
        <v>2</v>
      </c>
      <c r="F195" s="6" t="s">
        <v>7</v>
      </c>
      <c r="H195" s="2" t="s">
        <v>3</v>
      </c>
      <c r="I195" s="3" t="s">
        <v>4</v>
      </c>
      <c r="J195" s="3" t="s">
        <v>5</v>
      </c>
      <c r="K195" s="3" t="s">
        <v>6</v>
      </c>
      <c r="L195" s="3" t="s">
        <v>7</v>
      </c>
      <c r="M195" s="4" t="s">
        <v>8</v>
      </c>
    </row>
    <row r="196" spans="2:13" ht="17.399999999999999" x14ac:dyDescent="0.45">
      <c r="B196" s="8">
        <v>15</v>
      </c>
      <c r="C196" s="9">
        <v>0</v>
      </c>
      <c r="D196" s="10">
        <f>+B196+C196</f>
        <v>15</v>
      </c>
      <c r="E196" s="10">
        <f>SUM(B197:B221)</f>
        <v>15</v>
      </c>
      <c r="F196" s="11"/>
      <c r="H196" s="13">
        <v>0.5</v>
      </c>
      <c r="I196" s="14" t="s">
        <v>9</v>
      </c>
      <c r="J196" s="27">
        <v>45761</v>
      </c>
      <c r="K196" s="27">
        <v>45761</v>
      </c>
      <c r="L196" s="35" t="s">
        <v>182</v>
      </c>
      <c r="M196" s="28"/>
    </row>
    <row r="197" spans="2:13" ht="17.399999999999999" x14ac:dyDescent="0.45">
      <c r="B197" s="17">
        <v>10</v>
      </c>
      <c r="C197" s="18">
        <v>0</v>
      </c>
      <c r="D197" s="26">
        <v>45698</v>
      </c>
      <c r="E197" s="26">
        <v>45709</v>
      </c>
      <c r="F197" s="34" t="s">
        <v>91</v>
      </c>
      <c r="H197" s="15">
        <v>0.5</v>
      </c>
      <c r="I197" s="14" t="s">
        <v>10</v>
      </c>
      <c r="J197" s="31">
        <v>45841</v>
      </c>
      <c r="K197" s="31">
        <v>45841</v>
      </c>
      <c r="L197" s="35" t="s">
        <v>190</v>
      </c>
      <c r="M197" s="29"/>
    </row>
    <row r="198" spans="2:13" ht="17.399999999999999" x14ac:dyDescent="0.45">
      <c r="B198" s="17">
        <v>1</v>
      </c>
      <c r="C198" s="18">
        <v>0</v>
      </c>
      <c r="D198" s="26">
        <v>45888</v>
      </c>
      <c r="E198" s="26">
        <v>45888</v>
      </c>
      <c r="F198" s="34" t="s">
        <v>166</v>
      </c>
      <c r="H198" s="15">
        <v>0.5</v>
      </c>
      <c r="I198" s="14" t="s">
        <v>9</v>
      </c>
      <c r="J198" s="31">
        <v>45917</v>
      </c>
      <c r="K198" s="31">
        <v>45917</v>
      </c>
      <c r="L198" s="35" t="s">
        <v>173</v>
      </c>
      <c r="M198" s="29"/>
    </row>
    <row r="199" spans="2:13" ht="17.399999999999999" x14ac:dyDescent="0.45">
      <c r="B199" s="17">
        <v>1</v>
      </c>
      <c r="C199" s="18">
        <v>0</v>
      </c>
      <c r="D199" s="26">
        <v>45912</v>
      </c>
      <c r="E199" s="26">
        <v>45912</v>
      </c>
      <c r="F199" s="34" t="s">
        <v>204</v>
      </c>
      <c r="H199" s="15">
        <v>1</v>
      </c>
      <c r="I199" s="14"/>
      <c r="J199" s="31">
        <v>45959</v>
      </c>
      <c r="K199" s="31">
        <v>45959</v>
      </c>
      <c r="L199" s="35" t="s">
        <v>224</v>
      </c>
      <c r="M199" s="29"/>
    </row>
    <row r="200" spans="2:13" ht="17.399999999999999" x14ac:dyDescent="0.45">
      <c r="B200" s="17">
        <v>2</v>
      </c>
      <c r="C200" s="18">
        <v>0</v>
      </c>
      <c r="D200" s="26">
        <v>45915</v>
      </c>
      <c r="E200" s="26">
        <v>45916</v>
      </c>
      <c r="F200" s="34" t="s">
        <v>204</v>
      </c>
      <c r="H200" s="15">
        <v>1</v>
      </c>
      <c r="I200" s="14"/>
      <c r="J200" s="31">
        <v>45965</v>
      </c>
      <c r="K200" s="31">
        <v>45965</v>
      </c>
      <c r="L200" s="35" t="s">
        <v>228</v>
      </c>
      <c r="M200" s="29"/>
    </row>
    <row r="201" spans="2:13" ht="17.399999999999999" x14ac:dyDescent="0.45">
      <c r="B201" s="17">
        <v>1</v>
      </c>
      <c r="C201" s="18">
        <v>0</v>
      </c>
      <c r="D201" s="26">
        <v>45924</v>
      </c>
      <c r="E201" s="26">
        <v>45924</v>
      </c>
      <c r="F201" s="18"/>
      <c r="H201" s="15"/>
      <c r="I201" s="14"/>
      <c r="J201" s="29"/>
      <c r="K201" s="29"/>
      <c r="L201" s="29"/>
      <c r="M201" s="29"/>
    </row>
    <row r="202" spans="2:13" ht="17.399999999999999" x14ac:dyDescent="0.45">
      <c r="B202" s="17"/>
      <c r="C202" s="18">
        <v>0</v>
      </c>
      <c r="D202" s="26"/>
      <c r="E202" s="26"/>
      <c r="F202" s="18"/>
      <c r="H202" s="15"/>
      <c r="I202" s="14"/>
      <c r="J202" s="29"/>
      <c r="K202" s="29"/>
      <c r="L202" s="29"/>
      <c r="M202" s="29"/>
    </row>
    <row r="203" spans="2:13" ht="17.399999999999999" x14ac:dyDescent="0.45">
      <c r="B203" s="17"/>
      <c r="C203" s="18">
        <v>0</v>
      </c>
      <c r="D203" s="26"/>
      <c r="E203" s="26"/>
      <c r="F203" s="18"/>
      <c r="H203" s="15"/>
      <c r="I203" s="14"/>
      <c r="J203" s="29"/>
      <c r="K203" s="29"/>
      <c r="L203" s="29"/>
      <c r="M203" s="29"/>
    </row>
    <row r="204" spans="2:13" ht="17.399999999999999" x14ac:dyDescent="0.45">
      <c r="B204" s="17"/>
      <c r="C204" s="18">
        <v>0</v>
      </c>
      <c r="D204" s="26"/>
      <c r="E204" s="26"/>
      <c r="F204" s="18"/>
      <c r="H204" s="15"/>
      <c r="I204" s="14"/>
      <c r="J204" s="29"/>
      <c r="K204" s="29"/>
      <c r="L204" s="29"/>
      <c r="M204" s="29"/>
    </row>
    <row r="205" spans="2:13" ht="17.399999999999999" x14ac:dyDescent="0.45">
      <c r="B205" s="17"/>
      <c r="C205" s="18">
        <v>0</v>
      </c>
      <c r="D205" s="26"/>
      <c r="E205" s="26"/>
      <c r="F205" s="18"/>
      <c r="H205" s="15"/>
      <c r="I205" s="14"/>
      <c r="J205" s="29"/>
      <c r="K205" s="29"/>
      <c r="L205" s="29"/>
      <c r="M205" s="29"/>
    </row>
    <row r="206" spans="2:13" ht="17.399999999999999" x14ac:dyDescent="0.45">
      <c r="B206" s="17"/>
      <c r="C206" s="18">
        <v>0</v>
      </c>
      <c r="D206" s="18"/>
      <c r="E206" s="18"/>
      <c r="F206" s="18"/>
      <c r="H206" s="15"/>
      <c r="I206" s="14"/>
      <c r="J206" s="29"/>
      <c r="K206" s="29"/>
      <c r="L206" s="29"/>
      <c r="M206" s="29"/>
    </row>
    <row r="207" spans="2:13" ht="18" thickBot="1" x14ac:dyDescent="0.5">
      <c r="B207" s="17"/>
      <c r="C207" s="18">
        <v>0</v>
      </c>
      <c r="D207" s="18"/>
      <c r="E207" s="18"/>
      <c r="F207" s="18"/>
      <c r="H207" s="16"/>
      <c r="I207" s="14"/>
      <c r="J207" s="30"/>
      <c r="K207" s="30"/>
      <c r="L207" s="30"/>
      <c r="M207" s="30"/>
    </row>
    <row r="208" spans="2:13" ht="21.6" thickBot="1" x14ac:dyDescent="0.55000000000000004">
      <c r="B208" s="17"/>
      <c r="C208" s="18">
        <v>0</v>
      </c>
      <c r="D208" s="19"/>
      <c r="E208" s="19"/>
      <c r="F208" s="19"/>
      <c r="H208" s="12">
        <f>SUM(H196:H207)</f>
        <v>3.5</v>
      </c>
      <c r="I208" s="43" t="str">
        <f>IF(H208=6,"YA NO PUEDE SOLICITAR DIAS ADMINISTRATIVOS","PUEDE SOLICITAR DIAS ADMINISTRATIVOS")</f>
        <v>PUEDE SOLICITAR DIAS ADMINISTRATIVOS</v>
      </c>
      <c r="J208" s="44"/>
      <c r="K208" s="44"/>
      <c r="L208" s="44"/>
      <c r="M208" s="45"/>
    </row>
    <row r="209" spans="2:13" ht="21.6" thickBot="1" x14ac:dyDescent="0.55000000000000004">
      <c r="B209" s="17"/>
      <c r="C209" s="18">
        <v>0</v>
      </c>
      <c r="D209" s="19"/>
      <c r="E209" s="19"/>
      <c r="F209" s="19"/>
      <c r="H209" s="23">
        <f>6-H208</f>
        <v>2.5</v>
      </c>
      <c r="I209" s="43" t="str">
        <f>IF(H209=0,"YA NO CUENTA CON ADMINISTRATIVOS","OK")</f>
        <v>OK</v>
      </c>
      <c r="J209" s="44"/>
      <c r="K209" s="44"/>
      <c r="L209" s="44"/>
      <c r="M209" s="45"/>
    </row>
    <row r="210" spans="2:13" ht="17.399999999999999" x14ac:dyDescent="0.45">
      <c r="B210" s="17"/>
      <c r="C210" s="18">
        <v>0</v>
      </c>
      <c r="D210" s="19"/>
      <c r="E210" s="19"/>
      <c r="F210" s="19"/>
      <c r="H210" s="1"/>
    </row>
    <row r="211" spans="2:13" ht="17.399999999999999" x14ac:dyDescent="0.45">
      <c r="B211" s="17"/>
      <c r="C211" s="18">
        <v>0</v>
      </c>
      <c r="D211" s="19"/>
      <c r="E211" s="19"/>
      <c r="F211" s="19"/>
    </row>
    <row r="212" spans="2:13" ht="17.399999999999999" x14ac:dyDescent="0.45">
      <c r="B212" s="17"/>
      <c r="C212" s="18">
        <v>0</v>
      </c>
      <c r="D212" s="19"/>
      <c r="E212" s="19"/>
      <c r="F212" s="19"/>
      <c r="H212" s="24" t="s">
        <v>67</v>
      </c>
      <c r="I212" s="24"/>
      <c r="J212" s="24"/>
      <c r="K212" s="25"/>
      <c r="L212" s="25"/>
    </row>
    <row r="213" spans="2:13" ht="17.399999999999999" x14ac:dyDescent="0.45">
      <c r="B213" s="17"/>
      <c r="C213" s="18">
        <v>0</v>
      </c>
      <c r="D213" s="19"/>
      <c r="E213" s="19"/>
      <c r="F213" s="19"/>
      <c r="H213" s="24" t="s">
        <v>30</v>
      </c>
      <c r="K213" s="25">
        <v>45292</v>
      </c>
      <c r="L213" s="32" t="s">
        <v>22</v>
      </c>
      <c r="M213" s="33" t="s">
        <v>27</v>
      </c>
    </row>
    <row r="214" spans="2:13" ht="17.399999999999999" x14ac:dyDescent="0.45">
      <c r="B214" s="17"/>
      <c r="C214" s="18">
        <v>0</v>
      </c>
      <c r="D214" s="19"/>
      <c r="E214" s="19"/>
      <c r="F214" s="19"/>
      <c r="H214" s="24" t="s">
        <v>88</v>
      </c>
      <c r="K214" s="25">
        <v>45658</v>
      </c>
      <c r="L214" s="25">
        <v>46022</v>
      </c>
    </row>
    <row r="215" spans="2:13" ht="17.399999999999999" x14ac:dyDescent="0.45">
      <c r="B215" s="17"/>
      <c r="C215" s="18">
        <v>0</v>
      </c>
      <c r="D215" s="19"/>
      <c r="E215" s="19"/>
      <c r="F215" s="19"/>
    </row>
    <row r="216" spans="2:13" ht="17.399999999999999" x14ac:dyDescent="0.45">
      <c r="B216" s="17"/>
      <c r="C216" s="18">
        <v>0</v>
      </c>
      <c r="D216" s="19"/>
      <c r="E216" s="19"/>
      <c r="F216" s="19"/>
    </row>
    <row r="217" spans="2:13" ht="17.399999999999999" x14ac:dyDescent="0.45">
      <c r="B217" s="17"/>
      <c r="C217" s="18">
        <v>0</v>
      </c>
      <c r="D217" s="19"/>
      <c r="E217" s="19"/>
      <c r="F217" s="19"/>
    </row>
    <row r="218" spans="2:13" ht="17.399999999999999" x14ac:dyDescent="0.45">
      <c r="B218" s="17"/>
      <c r="C218" s="18">
        <v>0</v>
      </c>
      <c r="D218" s="19"/>
      <c r="E218" s="19"/>
      <c r="F218" s="19"/>
    </row>
    <row r="219" spans="2:13" ht="17.399999999999999" x14ac:dyDescent="0.45">
      <c r="B219" s="17"/>
      <c r="C219" s="18">
        <v>0</v>
      </c>
      <c r="D219" s="19"/>
      <c r="E219" s="19"/>
      <c r="F219" s="19"/>
    </row>
    <row r="220" spans="2:13" ht="17.399999999999999" x14ac:dyDescent="0.45">
      <c r="B220" s="17"/>
      <c r="C220" s="18">
        <v>0</v>
      </c>
      <c r="D220" s="19"/>
      <c r="E220" s="19"/>
      <c r="F220" s="19"/>
    </row>
    <row r="221" spans="2:13" ht="18" thickBot="1" x14ac:dyDescent="0.5">
      <c r="B221" s="17"/>
      <c r="C221" s="20">
        <v>0</v>
      </c>
      <c r="D221" s="21"/>
      <c r="E221" s="21"/>
      <c r="F221" s="21"/>
    </row>
    <row r="222" spans="2:13" ht="21.6" thickBot="1" x14ac:dyDescent="0.55000000000000004">
      <c r="B222" s="7">
        <f>+D196-E196</f>
        <v>0</v>
      </c>
      <c r="C222" s="46" t="str">
        <f>IF(D196&lt;=E196,"YA NO TIENE FERIADOS","PUEDE SOLICITAR DIAS FERIADOS")</f>
        <v>YA NO TIENE FERIADOS</v>
      </c>
      <c r="D222" s="47"/>
      <c r="E222" s="47"/>
      <c r="F222" s="48"/>
    </row>
    <row r="223" spans="2:13" ht="19.2" thickBot="1" x14ac:dyDescent="0.5">
      <c r="C223" s="49" t="str">
        <f>IF(E196&gt;D196,"EXISTE UN ERROR","OK")</f>
        <v>OK</v>
      </c>
      <c r="D223" s="50"/>
      <c r="E223" s="50"/>
      <c r="F223" s="51"/>
    </row>
    <row r="226" spans="2:13" ht="19.2" thickBot="1" x14ac:dyDescent="0.5">
      <c r="B226" s="22" t="s">
        <v>74</v>
      </c>
      <c r="H226" s="22" t="str">
        <f>+B226</f>
        <v>GUEVARA SOTO ROMINA PAOLA</v>
      </c>
    </row>
    <row r="227" spans="2:13" ht="18.600000000000001" thickBot="1" x14ac:dyDescent="0.4">
      <c r="B227" s="5" t="s">
        <v>0</v>
      </c>
      <c r="C227" s="5" t="s">
        <v>1</v>
      </c>
      <c r="D227" s="5" t="s">
        <v>11</v>
      </c>
      <c r="E227" s="6" t="s">
        <v>2</v>
      </c>
      <c r="F227" s="6" t="s">
        <v>7</v>
      </c>
      <c r="H227" s="2" t="s">
        <v>3</v>
      </c>
      <c r="I227" s="3" t="s">
        <v>4</v>
      </c>
      <c r="J227" s="3" t="s">
        <v>5</v>
      </c>
      <c r="K227" s="3" t="s">
        <v>6</v>
      </c>
      <c r="L227" s="3" t="s">
        <v>7</v>
      </c>
      <c r="M227" s="4" t="s">
        <v>8</v>
      </c>
    </row>
    <row r="228" spans="2:13" ht="17.399999999999999" x14ac:dyDescent="0.45">
      <c r="B228" s="8">
        <v>5</v>
      </c>
      <c r="C228" s="9">
        <v>0</v>
      </c>
      <c r="D228" s="10">
        <f>+B228+C228</f>
        <v>5</v>
      </c>
      <c r="E228" s="10">
        <f>SUM(B229:B253)</f>
        <v>5</v>
      </c>
      <c r="F228" s="11"/>
      <c r="H228" s="13">
        <v>0.5</v>
      </c>
      <c r="I228" s="14" t="s">
        <v>10</v>
      </c>
      <c r="J228" s="27">
        <v>45755</v>
      </c>
      <c r="K228" s="27">
        <v>45755</v>
      </c>
      <c r="L228" s="35" t="s">
        <v>182</v>
      </c>
      <c r="M228" s="28"/>
    </row>
    <row r="229" spans="2:13" ht="17.399999999999999" x14ac:dyDescent="0.45">
      <c r="B229" s="17">
        <v>5</v>
      </c>
      <c r="C229" s="18">
        <v>0</v>
      </c>
      <c r="D229" s="26">
        <v>45922</v>
      </c>
      <c r="E229" s="26">
        <v>45926</v>
      </c>
      <c r="F229" s="34" t="s">
        <v>166</v>
      </c>
      <c r="H229" s="15">
        <v>0.5</v>
      </c>
      <c r="I229" s="14" t="s">
        <v>10</v>
      </c>
      <c r="J229" s="31">
        <v>45779</v>
      </c>
      <c r="K229" s="31">
        <v>45779</v>
      </c>
      <c r="L229" s="35" t="s">
        <v>183</v>
      </c>
      <c r="M229" s="29"/>
    </row>
    <row r="230" spans="2:13" ht="17.399999999999999" x14ac:dyDescent="0.45">
      <c r="B230" s="17"/>
      <c r="C230" s="18">
        <v>0</v>
      </c>
      <c r="D230" s="26"/>
      <c r="E230" s="26"/>
      <c r="F230" s="18"/>
      <c r="H230" s="15">
        <v>0.5</v>
      </c>
      <c r="I230" s="14" t="s">
        <v>9</v>
      </c>
      <c r="J230" s="31">
        <v>45859</v>
      </c>
      <c r="K230" s="31">
        <v>45859</v>
      </c>
      <c r="L230" s="35" t="s">
        <v>196</v>
      </c>
      <c r="M230" s="29"/>
    </row>
    <row r="231" spans="2:13" ht="17.399999999999999" x14ac:dyDescent="0.45">
      <c r="B231" s="17"/>
      <c r="C231" s="18">
        <v>0</v>
      </c>
      <c r="D231" s="26"/>
      <c r="E231" s="26"/>
      <c r="F231" s="18"/>
      <c r="H231" s="15">
        <v>4</v>
      </c>
      <c r="I231" s="14"/>
      <c r="J231" s="31">
        <v>45911</v>
      </c>
      <c r="K231" s="31">
        <v>45916</v>
      </c>
      <c r="L231" s="35" t="s">
        <v>171</v>
      </c>
      <c r="M231" s="29"/>
    </row>
    <row r="232" spans="2:13" ht="17.399999999999999" x14ac:dyDescent="0.45">
      <c r="B232" s="17"/>
      <c r="C232" s="18">
        <v>0</v>
      </c>
      <c r="D232" s="26"/>
      <c r="E232" s="26"/>
      <c r="F232" s="18"/>
      <c r="H232" s="15">
        <v>0.5</v>
      </c>
      <c r="I232" s="14" t="s">
        <v>9</v>
      </c>
      <c r="J232" s="31">
        <v>45917</v>
      </c>
      <c r="K232" s="31">
        <v>45917</v>
      </c>
      <c r="L232" s="35" t="s">
        <v>171</v>
      </c>
      <c r="M232" s="29"/>
    </row>
    <row r="233" spans="2:13" ht="17.399999999999999" x14ac:dyDescent="0.45">
      <c r="B233" s="17"/>
      <c r="C233" s="18">
        <v>0</v>
      </c>
      <c r="D233" s="26"/>
      <c r="E233" s="26"/>
      <c r="F233" s="18"/>
      <c r="H233" s="15"/>
      <c r="I233" s="14"/>
      <c r="J233" s="29"/>
      <c r="K233" s="29"/>
      <c r="L233" s="29"/>
      <c r="M233" s="29"/>
    </row>
    <row r="234" spans="2:13" ht="17.399999999999999" x14ac:dyDescent="0.45">
      <c r="B234" s="17"/>
      <c r="C234" s="18">
        <v>0</v>
      </c>
      <c r="D234" s="26"/>
      <c r="E234" s="26"/>
      <c r="F234" s="18"/>
      <c r="H234" s="15"/>
      <c r="I234" s="14"/>
      <c r="J234" s="29"/>
      <c r="K234" s="29"/>
      <c r="L234" s="29"/>
      <c r="M234" s="29"/>
    </row>
    <row r="235" spans="2:13" ht="17.399999999999999" x14ac:dyDescent="0.45">
      <c r="B235" s="17"/>
      <c r="C235" s="18">
        <v>0</v>
      </c>
      <c r="D235" s="26"/>
      <c r="E235" s="26"/>
      <c r="F235" s="18"/>
      <c r="H235" s="15"/>
      <c r="I235" s="14"/>
      <c r="J235" s="29"/>
      <c r="K235" s="29"/>
      <c r="L235" s="29"/>
      <c r="M235" s="29"/>
    </row>
    <row r="236" spans="2:13" ht="17.399999999999999" x14ac:dyDescent="0.45">
      <c r="B236" s="17"/>
      <c r="C236" s="18">
        <v>0</v>
      </c>
      <c r="D236" s="26"/>
      <c r="E236" s="26"/>
      <c r="F236" s="18"/>
      <c r="H236" s="15"/>
      <c r="I236" s="14"/>
      <c r="J236" s="29"/>
      <c r="K236" s="29"/>
      <c r="L236" s="29"/>
      <c r="M236" s="29"/>
    </row>
    <row r="237" spans="2:13" ht="17.399999999999999" x14ac:dyDescent="0.45">
      <c r="B237" s="17"/>
      <c r="C237" s="18">
        <v>0</v>
      </c>
      <c r="D237" s="26"/>
      <c r="E237" s="26"/>
      <c r="F237" s="18"/>
      <c r="H237" s="15"/>
      <c r="I237" s="14"/>
      <c r="J237" s="29"/>
      <c r="K237" s="29"/>
      <c r="L237" s="29"/>
      <c r="M237" s="29"/>
    </row>
    <row r="238" spans="2:13" ht="17.399999999999999" x14ac:dyDescent="0.45">
      <c r="B238" s="17"/>
      <c r="C238" s="18">
        <v>0</v>
      </c>
      <c r="D238" s="18"/>
      <c r="E238" s="18"/>
      <c r="F238" s="18"/>
      <c r="H238" s="15"/>
      <c r="I238" s="14"/>
      <c r="J238" s="29"/>
      <c r="K238" s="29"/>
      <c r="L238" s="29"/>
      <c r="M238" s="29"/>
    </row>
    <row r="239" spans="2:13" ht="18" thickBot="1" x14ac:dyDescent="0.5">
      <c r="B239" s="17"/>
      <c r="C239" s="18">
        <v>0</v>
      </c>
      <c r="D239" s="18"/>
      <c r="E239" s="18"/>
      <c r="F239" s="18"/>
      <c r="H239" s="16"/>
      <c r="I239" s="14"/>
      <c r="J239" s="30"/>
      <c r="K239" s="30"/>
      <c r="L239" s="30"/>
      <c r="M239" s="30"/>
    </row>
    <row r="240" spans="2:13" ht="21.6" thickBot="1" x14ac:dyDescent="0.55000000000000004">
      <c r="B240" s="17"/>
      <c r="C240" s="18">
        <v>0</v>
      </c>
      <c r="D240" s="19"/>
      <c r="E240" s="19"/>
      <c r="F240" s="19"/>
      <c r="H240" s="12">
        <f>SUM(H228:H239)</f>
        <v>6</v>
      </c>
      <c r="I240" s="43" t="str">
        <f>IF(H240=6,"YA NO PUEDE SOLICITAR DIAS ADMINISTRATIVOS","PUEDE SOLICITAR DIAS ADMINISTRATIVOS")</f>
        <v>YA NO PUEDE SOLICITAR DIAS ADMINISTRATIVOS</v>
      </c>
      <c r="J240" s="44"/>
      <c r="K240" s="44"/>
      <c r="L240" s="44"/>
      <c r="M240" s="45"/>
    </row>
    <row r="241" spans="2:13" ht="21.6" thickBot="1" x14ac:dyDescent="0.55000000000000004">
      <c r="B241" s="17"/>
      <c r="C241" s="18">
        <v>0</v>
      </c>
      <c r="D241" s="19"/>
      <c r="E241" s="19"/>
      <c r="F241" s="19"/>
      <c r="H241" s="23">
        <f>6-H240</f>
        <v>0</v>
      </c>
      <c r="I241" s="43" t="str">
        <f>IF(H241=0,"YA NO CUENTA CON ADMINISTRATIVOS","OK")</f>
        <v>YA NO CUENTA CON ADMINISTRATIVOS</v>
      </c>
      <c r="J241" s="44"/>
      <c r="K241" s="44"/>
      <c r="L241" s="44"/>
      <c r="M241" s="45"/>
    </row>
    <row r="242" spans="2:13" ht="17.399999999999999" x14ac:dyDescent="0.45">
      <c r="B242" s="17"/>
      <c r="C242" s="18">
        <v>0</v>
      </c>
      <c r="D242" s="19"/>
      <c r="E242" s="19"/>
      <c r="F242" s="19"/>
      <c r="H242" s="1"/>
    </row>
    <row r="243" spans="2:13" ht="17.399999999999999" x14ac:dyDescent="0.45">
      <c r="B243" s="17"/>
      <c r="C243" s="18">
        <v>0</v>
      </c>
      <c r="D243" s="19"/>
      <c r="E243" s="19"/>
      <c r="F243" s="19"/>
    </row>
    <row r="244" spans="2:13" ht="17.399999999999999" x14ac:dyDescent="0.45">
      <c r="B244" s="17"/>
      <c r="C244" s="18">
        <v>0</v>
      </c>
      <c r="D244" s="19"/>
      <c r="E244" s="19"/>
      <c r="F244" s="19"/>
      <c r="H244" s="24" t="s">
        <v>67</v>
      </c>
      <c r="I244" s="24"/>
      <c r="J244" s="24"/>
      <c r="K244" s="25"/>
      <c r="L244" s="25"/>
    </row>
    <row r="245" spans="2:13" ht="17.399999999999999" x14ac:dyDescent="0.45">
      <c r="B245" s="17"/>
      <c r="C245" s="18">
        <v>0</v>
      </c>
      <c r="D245" s="19"/>
      <c r="E245" s="19"/>
      <c r="F245" s="19"/>
      <c r="H245" s="24" t="s">
        <v>26</v>
      </c>
      <c r="K245" s="25">
        <v>45544</v>
      </c>
      <c r="L245" s="32" t="s">
        <v>37</v>
      </c>
      <c r="M245" s="33" t="s">
        <v>27</v>
      </c>
    </row>
    <row r="246" spans="2:13" ht="17.399999999999999" x14ac:dyDescent="0.45">
      <c r="B246" s="17"/>
      <c r="C246" s="18">
        <v>0</v>
      </c>
      <c r="D246" s="19"/>
      <c r="E246" s="19"/>
      <c r="F246" s="19"/>
      <c r="H246" s="24" t="s">
        <v>88</v>
      </c>
      <c r="K246" s="25">
        <v>45658</v>
      </c>
      <c r="L246" s="25">
        <v>45838</v>
      </c>
    </row>
    <row r="247" spans="2:13" ht="17.399999999999999" x14ac:dyDescent="0.45">
      <c r="B247" s="17"/>
      <c r="C247" s="18">
        <v>0</v>
      </c>
      <c r="D247" s="19"/>
      <c r="E247" s="19"/>
      <c r="F247" s="19"/>
    </row>
    <row r="248" spans="2:13" ht="17.399999999999999" x14ac:dyDescent="0.45">
      <c r="B248" s="17"/>
      <c r="C248" s="18">
        <v>0</v>
      </c>
      <c r="D248" s="19"/>
      <c r="E248" s="19"/>
      <c r="F248" s="19"/>
    </row>
    <row r="249" spans="2:13" ht="17.399999999999999" x14ac:dyDescent="0.45">
      <c r="B249" s="17"/>
      <c r="C249" s="18">
        <v>0</v>
      </c>
      <c r="D249" s="19"/>
      <c r="E249" s="19"/>
      <c r="F249" s="19"/>
    </row>
    <row r="250" spans="2:13" ht="17.399999999999999" x14ac:dyDescent="0.45">
      <c r="B250" s="17"/>
      <c r="C250" s="18">
        <v>0</v>
      </c>
      <c r="D250" s="19"/>
      <c r="E250" s="19"/>
      <c r="F250" s="19"/>
    </row>
    <row r="251" spans="2:13" ht="17.399999999999999" x14ac:dyDescent="0.45">
      <c r="B251" s="17"/>
      <c r="C251" s="18">
        <v>0</v>
      </c>
      <c r="D251" s="19"/>
      <c r="E251" s="19"/>
      <c r="F251" s="19"/>
    </row>
    <row r="252" spans="2:13" ht="17.399999999999999" x14ac:dyDescent="0.45">
      <c r="B252" s="17"/>
      <c r="C252" s="18">
        <v>0</v>
      </c>
      <c r="D252" s="19"/>
      <c r="E252" s="19"/>
      <c r="F252" s="19"/>
    </row>
    <row r="253" spans="2:13" ht="18" thickBot="1" x14ac:dyDescent="0.5">
      <c r="B253" s="17"/>
      <c r="C253" s="20">
        <v>0</v>
      </c>
      <c r="D253" s="21"/>
      <c r="E253" s="21"/>
      <c r="F253" s="21"/>
    </row>
    <row r="254" spans="2:13" ht="21.6" thickBot="1" x14ac:dyDescent="0.55000000000000004">
      <c r="B254" s="7">
        <f>+D228-E228</f>
        <v>0</v>
      </c>
      <c r="C254" s="46" t="str">
        <f>IF(D228&lt;=E228,"YA NO TIENE FERIADOS","PUEDE SOLICITAR DIAS FERIADOS")</f>
        <v>YA NO TIENE FERIADOS</v>
      </c>
      <c r="D254" s="47"/>
      <c r="E254" s="47"/>
      <c r="F254" s="48"/>
    </row>
    <row r="255" spans="2:13" ht="19.2" thickBot="1" x14ac:dyDescent="0.5">
      <c r="C255" s="49" t="str">
        <f>IF(E228&gt;D228,"EXISTE UN ERROR","OK")</f>
        <v>OK</v>
      </c>
      <c r="D255" s="50"/>
      <c r="E255" s="50"/>
      <c r="F255" s="51"/>
    </row>
    <row r="257" spans="2:13" ht="19.2" thickBot="1" x14ac:dyDescent="0.5">
      <c r="B257" s="22" t="s">
        <v>15</v>
      </c>
      <c r="H257" s="22" t="str">
        <f>+B257</f>
        <v>MARTINEZ GORIGOITIA NICOLE PAZ</v>
      </c>
    </row>
    <row r="258" spans="2:13" ht="18.600000000000001" thickBot="1" x14ac:dyDescent="0.4">
      <c r="B258" s="5" t="s">
        <v>0</v>
      </c>
      <c r="C258" s="5" t="s">
        <v>1</v>
      </c>
      <c r="D258" s="5" t="s">
        <v>11</v>
      </c>
      <c r="E258" s="6" t="s">
        <v>2</v>
      </c>
      <c r="F258" s="6" t="s">
        <v>7</v>
      </c>
      <c r="H258" s="2" t="s">
        <v>3</v>
      </c>
      <c r="I258" s="3" t="s">
        <v>4</v>
      </c>
      <c r="J258" s="3" t="s">
        <v>5</v>
      </c>
      <c r="K258" s="3" t="s">
        <v>6</v>
      </c>
      <c r="L258" s="3" t="s">
        <v>7</v>
      </c>
      <c r="M258" s="4" t="s">
        <v>8</v>
      </c>
    </row>
    <row r="259" spans="2:13" ht="17.399999999999999" x14ac:dyDescent="0.45">
      <c r="B259" s="8">
        <v>14</v>
      </c>
      <c r="C259" s="9">
        <v>0</v>
      </c>
      <c r="D259" s="10">
        <f>+B259+C259</f>
        <v>14</v>
      </c>
      <c r="E259" s="10">
        <f>SUM(B260:B284)</f>
        <v>5</v>
      </c>
      <c r="F259" s="11"/>
      <c r="H259" s="13">
        <v>2</v>
      </c>
      <c r="I259" s="14"/>
      <c r="J259" s="27">
        <v>45716</v>
      </c>
      <c r="K259" s="27">
        <v>45719</v>
      </c>
      <c r="L259" s="35" t="s">
        <v>179</v>
      </c>
      <c r="M259" s="28"/>
    </row>
    <row r="260" spans="2:13" ht="17.399999999999999" x14ac:dyDescent="0.45">
      <c r="B260" s="17">
        <v>5</v>
      </c>
      <c r="C260" s="18">
        <v>0</v>
      </c>
      <c r="D260" s="26">
        <v>45705</v>
      </c>
      <c r="E260" s="26">
        <v>45709</v>
      </c>
      <c r="F260" s="34" t="s">
        <v>91</v>
      </c>
      <c r="H260" s="15">
        <v>0.5</v>
      </c>
      <c r="I260" s="14" t="s">
        <v>10</v>
      </c>
      <c r="J260" s="31">
        <v>45728</v>
      </c>
      <c r="K260" s="31">
        <v>45728</v>
      </c>
      <c r="L260" s="35" t="s">
        <v>110</v>
      </c>
      <c r="M260" s="29"/>
    </row>
    <row r="261" spans="2:13" ht="17.399999999999999" x14ac:dyDescent="0.45">
      <c r="B261" s="17"/>
      <c r="C261" s="18">
        <v>0</v>
      </c>
      <c r="D261" s="26"/>
      <c r="E261" s="26"/>
      <c r="F261" s="18"/>
      <c r="H261" s="15">
        <v>1</v>
      </c>
      <c r="I261" s="14"/>
      <c r="J261" s="31">
        <v>45736</v>
      </c>
      <c r="K261" s="31">
        <v>45736</v>
      </c>
      <c r="L261" s="35" t="s">
        <v>110</v>
      </c>
      <c r="M261" s="29"/>
    </row>
    <row r="262" spans="2:13" ht="17.399999999999999" x14ac:dyDescent="0.45">
      <c r="B262" s="17"/>
      <c r="C262" s="18">
        <v>0</v>
      </c>
      <c r="D262" s="26"/>
      <c r="E262" s="26"/>
      <c r="F262" s="18"/>
      <c r="H262" s="15">
        <v>1</v>
      </c>
      <c r="I262" s="14"/>
      <c r="J262" s="31">
        <v>38465</v>
      </c>
      <c r="K262" s="31">
        <v>38465</v>
      </c>
      <c r="L262" s="29"/>
      <c r="M262" s="29"/>
    </row>
    <row r="263" spans="2:13" ht="17.399999999999999" x14ac:dyDescent="0.45">
      <c r="B263" s="17"/>
      <c r="C263" s="18">
        <v>0</v>
      </c>
      <c r="D263" s="26"/>
      <c r="E263" s="26"/>
      <c r="F263" s="18"/>
      <c r="H263" s="15">
        <v>0.5</v>
      </c>
      <c r="I263" s="14" t="s">
        <v>10</v>
      </c>
      <c r="J263" s="31">
        <v>45786</v>
      </c>
      <c r="K263" s="31">
        <v>45786</v>
      </c>
      <c r="L263" s="29"/>
      <c r="M263" s="29"/>
    </row>
    <row r="264" spans="2:13" ht="17.399999999999999" x14ac:dyDescent="0.45">
      <c r="B264" s="17"/>
      <c r="C264" s="18">
        <v>0</v>
      </c>
      <c r="D264" s="26"/>
      <c r="E264" s="26"/>
      <c r="F264" s="18"/>
      <c r="H264" s="15"/>
      <c r="I264" s="14"/>
      <c r="J264" s="29"/>
      <c r="K264" s="29"/>
      <c r="L264" s="29"/>
      <c r="M264" s="29"/>
    </row>
    <row r="265" spans="2:13" ht="17.399999999999999" x14ac:dyDescent="0.45">
      <c r="B265" s="17"/>
      <c r="C265" s="18">
        <v>0</v>
      </c>
      <c r="D265" s="26"/>
      <c r="E265" s="26"/>
      <c r="F265" s="18"/>
      <c r="H265" s="15"/>
      <c r="I265" s="14"/>
      <c r="J265" s="29"/>
      <c r="K265" s="29"/>
      <c r="L265" s="29"/>
      <c r="M265" s="29"/>
    </row>
    <row r="266" spans="2:13" ht="17.399999999999999" x14ac:dyDescent="0.45">
      <c r="B266" s="17"/>
      <c r="C266" s="18">
        <v>0</v>
      </c>
      <c r="D266" s="26"/>
      <c r="E266" s="26"/>
      <c r="F266" s="18"/>
      <c r="H266" s="15"/>
      <c r="I266" s="14"/>
      <c r="J266" s="29"/>
      <c r="K266" s="29"/>
      <c r="L266" s="29"/>
      <c r="M266" s="29"/>
    </row>
    <row r="267" spans="2:13" ht="17.399999999999999" x14ac:dyDescent="0.45">
      <c r="B267" s="17"/>
      <c r="C267" s="18">
        <v>0</v>
      </c>
      <c r="D267" s="26"/>
      <c r="E267" s="26"/>
      <c r="F267" s="18"/>
      <c r="H267" s="15"/>
      <c r="I267" s="14"/>
      <c r="J267" s="29"/>
      <c r="K267" s="29"/>
      <c r="L267" s="29"/>
      <c r="M267" s="29"/>
    </row>
    <row r="268" spans="2:13" ht="17.399999999999999" x14ac:dyDescent="0.45">
      <c r="B268" s="17"/>
      <c r="C268" s="18">
        <v>0</v>
      </c>
      <c r="D268" s="26"/>
      <c r="E268" s="26"/>
      <c r="F268" s="18"/>
      <c r="H268" s="15"/>
      <c r="I268" s="14"/>
      <c r="J268" s="29"/>
      <c r="K268" s="29"/>
      <c r="L268" s="29"/>
      <c r="M268" s="29"/>
    </row>
    <row r="269" spans="2:13" ht="17.399999999999999" x14ac:dyDescent="0.45">
      <c r="B269" s="17"/>
      <c r="C269" s="18">
        <v>0</v>
      </c>
      <c r="D269" s="18"/>
      <c r="E269" s="18"/>
      <c r="F269" s="18"/>
      <c r="H269" s="15"/>
      <c r="I269" s="14"/>
      <c r="J269" s="29"/>
      <c r="K269" s="29"/>
      <c r="L269" s="29"/>
      <c r="M269" s="29"/>
    </row>
    <row r="270" spans="2:13" ht="18" thickBot="1" x14ac:dyDescent="0.5">
      <c r="B270" s="17"/>
      <c r="C270" s="18">
        <v>0</v>
      </c>
      <c r="D270" s="18"/>
      <c r="E270" s="18"/>
      <c r="F270" s="18"/>
      <c r="H270" s="16"/>
      <c r="I270" s="14"/>
      <c r="J270" s="30"/>
      <c r="K270" s="30"/>
      <c r="L270" s="30"/>
      <c r="M270" s="30"/>
    </row>
    <row r="271" spans="2:13" ht="21.6" thickBot="1" x14ac:dyDescent="0.55000000000000004">
      <c r="B271" s="17"/>
      <c r="C271" s="18">
        <v>0</v>
      </c>
      <c r="D271" s="19"/>
      <c r="E271" s="19"/>
      <c r="F271" s="19"/>
      <c r="H271" s="12">
        <f>SUM(H259:H270)</f>
        <v>5</v>
      </c>
      <c r="I271" s="43" t="str">
        <f>IF(H271=6,"YA NO PUEDE SOLICITAR DIAS ADMINISTRATIVOS","PUEDE SOLICITAR DIAS ADMINISTRATIVOS")</f>
        <v>PUEDE SOLICITAR DIAS ADMINISTRATIVOS</v>
      </c>
      <c r="J271" s="44"/>
      <c r="K271" s="44"/>
      <c r="L271" s="44"/>
      <c r="M271" s="45"/>
    </row>
    <row r="272" spans="2:13" ht="21.6" thickBot="1" x14ac:dyDescent="0.55000000000000004">
      <c r="B272" s="17"/>
      <c r="C272" s="18">
        <v>0</v>
      </c>
      <c r="D272" s="19"/>
      <c r="E272" s="19"/>
      <c r="F272" s="19"/>
      <c r="H272" s="23">
        <f>6-H271</f>
        <v>1</v>
      </c>
      <c r="I272" s="43" t="str">
        <f>IF(H272=0,"YA NO CUENTA CON ADMINISTRATIVOS","OK")</f>
        <v>OK</v>
      </c>
      <c r="J272" s="44"/>
      <c r="K272" s="44"/>
      <c r="L272" s="44"/>
      <c r="M272" s="45"/>
    </row>
    <row r="273" spans="2:13" ht="17.399999999999999" x14ac:dyDescent="0.45">
      <c r="B273" s="17"/>
      <c r="C273" s="18">
        <v>0</v>
      </c>
      <c r="D273" s="19"/>
      <c r="E273" s="19"/>
      <c r="F273" s="19"/>
      <c r="H273" s="1"/>
    </row>
    <row r="274" spans="2:13" ht="17.399999999999999" x14ac:dyDescent="0.45">
      <c r="B274" s="17"/>
      <c r="C274" s="18">
        <v>0</v>
      </c>
      <c r="D274" s="19"/>
      <c r="E274" s="19"/>
      <c r="F274" s="19"/>
    </row>
    <row r="275" spans="2:13" ht="17.399999999999999" x14ac:dyDescent="0.45">
      <c r="B275" s="17"/>
      <c r="C275" s="18">
        <v>0</v>
      </c>
      <c r="D275" s="19"/>
      <c r="E275" s="19"/>
      <c r="F275" s="19"/>
      <c r="H275" s="24" t="s">
        <v>67</v>
      </c>
      <c r="I275" s="24"/>
      <c r="J275" s="24"/>
      <c r="K275" s="25"/>
      <c r="L275" s="25"/>
    </row>
    <row r="276" spans="2:13" ht="17.399999999999999" x14ac:dyDescent="0.45">
      <c r="B276" s="17"/>
      <c r="C276" s="18">
        <v>0</v>
      </c>
      <c r="D276" s="19"/>
      <c r="E276" s="19"/>
      <c r="F276" s="19"/>
      <c r="H276" s="24" t="s">
        <v>68</v>
      </c>
      <c r="K276" s="25">
        <v>45329</v>
      </c>
      <c r="L276" s="32" t="s">
        <v>75</v>
      </c>
      <c r="M276" s="33" t="s">
        <v>27</v>
      </c>
    </row>
    <row r="277" spans="2:13" ht="17.399999999999999" x14ac:dyDescent="0.45">
      <c r="B277" s="17"/>
      <c r="C277" s="18">
        <v>0</v>
      </c>
      <c r="D277" s="19"/>
      <c r="E277" s="19"/>
      <c r="F277" s="19"/>
      <c r="H277" s="24" t="s">
        <v>88</v>
      </c>
      <c r="K277" s="25">
        <v>45658</v>
      </c>
      <c r="L277" s="25">
        <v>46022</v>
      </c>
    </row>
    <row r="278" spans="2:13" ht="17.399999999999999" x14ac:dyDescent="0.45">
      <c r="B278" s="17"/>
      <c r="C278" s="18">
        <v>0</v>
      </c>
      <c r="D278" s="19"/>
      <c r="E278" s="19"/>
      <c r="F278" s="19"/>
    </row>
    <row r="279" spans="2:13" ht="17.399999999999999" x14ac:dyDescent="0.45">
      <c r="B279" s="17"/>
      <c r="C279" s="18">
        <v>0</v>
      </c>
      <c r="D279" s="19"/>
      <c r="E279" s="19"/>
      <c r="F279" s="19"/>
    </row>
    <row r="280" spans="2:13" ht="17.399999999999999" x14ac:dyDescent="0.45">
      <c r="B280" s="17"/>
      <c r="C280" s="18">
        <v>0</v>
      </c>
      <c r="D280" s="19"/>
      <c r="E280" s="19"/>
      <c r="F280" s="19"/>
    </row>
    <row r="281" spans="2:13" ht="17.399999999999999" x14ac:dyDescent="0.45">
      <c r="B281" s="17"/>
      <c r="C281" s="18">
        <v>0</v>
      </c>
      <c r="D281" s="19"/>
      <c r="E281" s="19"/>
      <c r="F281" s="19"/>
    </row>
    <row r="282" spans="2:13" ht="17.399999999999999" x14ac:dyDescent="0.45">
      <c r="B282" s="17"/>
      <c r="C282" s="18">
        <v>0</v>
      </c>
      <c r="D282" s="19"/>
      <c r="E282" s="19"/>
      <c r="F282" s="19"/>
    </row>
    <row r="283" spans="2:13" ht="17.399999999999999" x14ac:dyDescent="0.45">
      <c r="B283" s="17"/>
      <c r="C283" s="18">
        <v>0</v>
      </c>
      <c r="D283" s="19"/>
      <c r="E283" s="19"/>
      <c r="F283" s="19"/>
    </row>
    <row r="284" spans="2:13" ht="18" thickBot="1" x14ac:dyDescent="0.5">
      <c r="B284" s="17"/>
      <c r="C284" s="20">
        <v>0</v>
      </c>
      <c r="D284" s="21"/>
      <c r="E284" s="21"/>
      <c r="F284" s="21"/>
    </row>
    <row r="285" spans="2:13" ht="21.6" thickBot="1" x14ac:dyDescent="0.55000000000000004">
      <c r="B285" s="7">
        <f>+D259-E259</f>
        <v>9</v>
      </c>
      <c r="C285" s="46" t="str">
        <f>IF(D259&lt;=E259,"YA NO TIENE FERIADOS","PUEDE SOLICITAR DIAS FERIADOS")</f>
        <v>PUEDE SOLICITAR DIAS FERIADOS</v>
      </c>
      <c r="D285" s="47"/>
      <c r="E285" s="47"/>
      <c r="F285" s="48"/>
    </row>
    <row r="286" spans="2:13" ht="19.2" thickBot="1" x14ac:dyDescent="0.5">
      <c r="C286" s="49" t="str">
        <f>IF(E259&gt;D259,"EXISTE UN ERROR","OK")</f>
        <v>OK</v>
      </c>
      <c r="D286" s="50"/>
      <c r="E286" s="50"/>
      <c r="F286" s="51"/>
    </row>
    <row r="288" spans="2:13" ht="19.2" thickBot="1" x14ac:dyDescent="0.5">
      <c r="B288" s="22" t="s">
        <v>76</v>
      </c>
      <c r="H288" s="22" t="str">
        <f>+B288</f>
        <v xml:space="preserve">MUÑOZ JIMENEZ FRANCISCA BELEN </v>
      </c>
    </row>
    <row r="289" spans="2:13" ht="18.600000000000001" thickBot="1" x14ac:dyDescent="0.4">
      <c r="B289" s="5" t="s">
        <v>0</v>
      </c>
      <c r="C289" s="5" t="s">
        <v>1</v>
      </c>
      <c r="D289" s="5" t="s">
        <v>11</v>
      </c>
      <c r="E289" s="6" t="s">
        <v>2</v>
      </c>
      <c r="F289" s="6" t="s">
        <v>7</v>
      </c>
      <c r="H289" s="2" t="s">
        <v>3</v>
      </c>
      <c r="I289" s="3" t="s">
        <v>4</v>
      </c>
      <c r="J289" s="3" t="s">
        <v>5</v>
      </c>
      <c r="K289" s="3" t="s">
        <v>6</v>
      </c>
      <c r="L289" s="3" t="s">
        <v>7</v>
      </c>
      <c r="M289" s="4" t="s">
        <v>8</v>
      </c>
    </row>
    <row r="290" spans="2:13" ht="17.399999999999999" x14ac:dyDescent="0.45">
      <c r="B290" s="8">
        <v>11</v>
      </c>
      <c r="C290" s="9">
        <v>0</v>
      </c>
      <c r="D290" s="10">
        <f>+B290+C290</f>
        <v>11</v>
      </c>
      <c r="E290" s="10">
        <f>SUM(B291:B315)</f>
        <v>10</v>
      </c>
      <c r="F290" s="11"/>
      <c r="H290" s="13">
        <v>2</v>
      </c>
      <c r="I290" s="14"/>
      <c r="J290" s="27">
        <v>45701</v>
      </c>
      <c r="K290" s="27">
        <v>45702</v>
      </c>
      <c r="L290" s="35" t="s">
        <v>178</v>
      </c>
      <c r="M290" s="28"/>
    </row>
    <row r="291" spans="2:13" ht="17.399999999999999" x14ac:dyDescent="0.45">
      <c r="B291" s="17">
        <v>9</v>
      </c>
      <c r="C291" s="18">
        <v>0</v>
      </c>
      <c r="D291" s="26">
        <v>45796</v>
      </c>
      <c r="E291" s="26">
        <v>45807</v>
      </c>
      <c r="F291" s="34" t="s">
        <v>143</v>
      </c>
      <c r="H291" s="15">
        <v>1</v>
      </c>
      <c r="I291" s="14"/>
      <c r="J291" s="31">
        <v>45723</v>
      </c>
      <c r="K291" s="31">
        <v>45723</v>
      </c>
      <c r="L291" s="35" t="s">
        <v>179</v>
      </c>
      <c r="M291" s="29"/>
    </row>
    <row r="292" spans="2:13" ht="17.399999999999999" x14ac:dyDescent="0.45">
      <c r="B292" s="17">
        <v>1</v>
      </c>
      <c r="C292" s="18">
        <v>0</v>
      </c>
      <c r="D292" s="26">
        <v>45853</v>
      </c>
      <c r="E292" s="26">
        <v>45853</v>
      </c>
      <c r="F292" s="34" t="s">
        <v>192</v>
      </c>
      <c r="H292" s="15">
        <v>1</v>
      </c>
      <c r="I292" s="14"/>
      <c r="J292" s="31">
        <v>45386</v>
      </c>
      <c r="K292" s="31">
        <v>45386</v>
      </c>
      <c r="L292" s="35" t="s">
        <v>110</v>
      </c>
      <c r="M292" s="29"/>
    </row>
    <row r="293" spans="2:13" ht="17.399999999999999" x14ac:dyDescent="0.45">
      <c r="B293" s="17"/>
      <c r="C293" s="18">
        <v>0</v>
      </c>
      <c r="D293" s="26"/>
      <c r="E293" s="26"/>
      <c r="F293" s="18"/>
      <c r="H293" s="15">
        <v>0.5</v>
      </c>
      <c r="I293" s="14" t="s">
        <v>9</v>
      </c>
      <c r="J293" s="31">
        <v>45777</v>
      </c>
      <c r="K293" s="31">
        <v>45777</v>
      </c>
      <c r="L293" s="29"/>
      <c r="M293" s="29"/>
    </row>
    <row r="294" spans="2:13" ht="17.399999999999999" x14ac:dyDescent="0.45">
      <c r="B294" s="17"/>
      <c r="C294" s="18">
        <v>0</v>
      </c>
      <c r="D294" s="26"/>
      <c r="E294" s="26"/>
      <c r="F294" s="18"/>
      <c r="H294" s="15">
        <v>0.5</v>
      </c>
      <c r="I294" s="14" t="s">
        <v>10</v>
      </c>
      <c r="J294" s="31">
        <v>45839</v>
      </c>
      <c r="K294" s="31">
        <v>45839</v>
      </c>
      <c r="L294" s="35" t="s">
        <v>191</v>
      </c>
      <c r="M294" s="29"/>
    </row>
    <row r="295" spans="2:13" ht="17.399999999999999" x14ac:dyDescent="0.45">
      <c r="B295" s="17"/>
      <c r="C295" s="18">
        <v>0</v>
      </c>
      <c r="D295" s="26"/>
      <c r="E295" s="26"/>
      <c r="F295" s="18"/>
      <c r="H295" s="15">
        <v>1</v>
      </c>
      <c r="I295" s="14"/>
      <c r="J295" s="31">
        <v>45852</v>
      </c>
      <c r="K295" s="31">
        <v>45852</v>
      </c>
      <c r="L295" s="35" t="s">
        <v>196</v>
      </c>
      <c r="M295" s="29"/>
    </row>
    <row r="296" spans="2:13" ht="17.399999999999999" x14ac:dyDescent="0.45">
      <c r="B296" s="17"/>
      <c r="C296" s="18">
        <v>0</v>
      </c>
      <c r="D296" s="26"/>
      <c r="E296" s="26"/>
      <c r="F296" s="18"/>
      <c r="H296" s="15"/>
      <c r="I296" s="14"/>
      <c r="J296" s="29"/>
      <c r="K296" s="29"/>
      <c r="L296" s="29"/>
      <c r="M296" s="29"/>
    </row>
    <row r="297" spans="2:13" ht="17.399999999999999" x14ac:dyDescent="0.45">
      <c r="B297" s="17"/>
      <c r="C297" s="18">
        <v>0</v>
      </c>
      <c r="D297" s="26"/>
      <c r="E297" s="26"/>
      <c r="F297" s="18"/>
      <c r="H297" s="15"/>
      <c r="I297" s="14"/>
      <c r="J297" s="29"/>
      <c r="K297" s="29"/>
      <c r="L297" s="29"/>
      <c r="M297" s="29"/>
    </row>
    <row r="298" spans="2:13" ht="17.399999999999999" x14ac:dyDescent="0.45">
      <c r="B298" s="17"/>
      <c r="C298" s="18">
        <v>0</v>
      </c>
      <c r="D298" s="26"/>
      <c r="E298" s="26"/>
      <c r="F298" s="18"/>
      <c r="H298" s="15"/>
      <c r="I298" s="14"/>
      <c r="J298" s="29"/>
      <c r="K298" s="29"/>
      <c r="L298" s="29"/>
      <c r="M298" s="29"/>
    </row>
    <row r="299" spans="2:13" ht="17.399999999999999" x14ac:dyDescent="0.45">
      <c r="B299" s="17"/>
      <c r="C299" s="18">
        <v>0</v>
      </c>
      <c r="D299" s="26"/>
      <c r="E299" s="26"/>
      <c r="F299" s="18"/>
      <c r="H299" s="15"/>
      <c r="I299" s="14"/>
      <c r="J299" s="29"/>
      <c r="K299" s="29"/>
      <c r="L299" s="29"/>
      <c r="M299" s="29"/>
    </row>
    <row r="300" spans="2:13" ht="17.399999999999999" x14ac:dyDescent="0.45">
      <c r="B300" s="17"/>
      <c r="C300" s="18">
        <v>0</v>
      </c>
      <c r="D300" s="18"/>
      <c r="E300" s="18"/>
      <c r="F300" s="18"/>
      <c r="H300" s="15"/>
      <c r="I300" s="14"/>
      <c r="J300" s="29"/>
      <c r="K300" s="29"/>
      <c r="L300" s="29"/>
      <c r="M300" s="29"/>
    </row>
    <row r="301" spans="2:13" ht="18" thickBot="1" x14ac:dyDescent="0.5">
      <c r="B301" s="17"/>
      <c r="C301" s="18">
        <v>0</v>
      </c>
      <c r="D301" s="18"/>
      <c r="E301" s="18"/>
      <c r="F301" s="18"/>
      <c r="H301" s="16"/>
      <c r="I301" s="14"/>
      <c r="J301" s="30"/>
      <c r="K301" s="30"/>
      <c r="L301" s="30"/>
      <c r="M301" s="30"/>
    </row>
    <row r="302" spans="2:13" ht="21.6" thickBot="1" x14ac:dyDescent="0.55000000000000004">
      <c r="B302" s="17"/>
      <c r="C302" s="18">
        <v>0</v>
      </c>
      <c r="D302" s="19"/>
      <c r="E302" s="19"/>
      <c r="F302" s="19"/>
      <c r="H302" s="12">
        <f>SUM(H290:H301)</f>
        <v>6</v>
      </c>
      <c r="I302" s="43" t="str">
        <f>IF(H302=6,"YA NO PUEDE SOLICITAR DIAS ADMINISTRATIVOS","PUEDE SOLICITAR DIAS ADMINISTRATIVOS")</f>
        <v>YA NO PUEDE SOLICITAR DIAS ADMINISTRATIVOS</v>
      </c>
      <c r="J302" s="44"/>
      <c r="K302" s="44"/>
      <c r="L302" s="44"/>
      <c r="M302" s="45"/>
    </row>
    <row r="303" spans="2:13" ht="21.6" thickBot="1" x14ac:dyDescent="0.55000000000000004">
      <c r="B303" s="17"/>
      <c r="C303" s="18">
        <v>0</v>
      </c>
      <c r="D303" s="19"/>
      <c r="E303" s="19"/>
      <c r="F303" s="19"/>
      <c r="H303" s="23">
        <f>6-H302</f>
        <v>0</v>
      </c>
      <c r="I303" s="43" t="str">
        <f>IF(H303=0,"YA NO CUENTA CON ADMINISTRATIVOS","OK")</f>
        <v>YA NO CUENTA CON ADMINISTRATIVOS</v>
      </c>
      <c r="J303" s="44"/>
      <c r="K303" s="44"/>
      <c r="L303" s="44"/>
      <c r="M303" s="45"/>
    </row>
    <row r="304" spans="2:13" ht="17.399999999999999" x14ac:dyDescent="0.45">
      <c r="B304" s="17"/>
      <c r="C304" s="18">
        <v>0</v>
      </c>
      <c r="D304" s="19"/>
      <c r="E304" s="19"/>
      <c r="F304" s="19"/>
      <c r="H304" s="1"/>
    </row>
    <row r="305" spans="2:13" ht="17.399999999999999" x14ac:dyDescent="0.45">
      <c r="B305" s="17"/>
      <c r="C305" s="18">
        <v>0</v>
      </c>
      <c r="D305" s="19"/>
      <c r="E305" s="19"/>
      <c r="F305" s="19"/>
    </row>
    <row r="306" spans="2:13" ht="17.399999999999999" x14ac:dyDescent="0.45">
      <c r="B306" s="17"/>
      <c r="C306" s="18">
        <v>0</v>
      </c>
      <c r="D306" s="19"/>
      <c r="E306" s="19"/>
      <c r="F306" s="19"/>
      <c r="H306" s="24" t="s">
        <v>67</v>
      </c>
      <c r="I306" s="24"/>
      <c r="J306" s="24"/>
      <c r="K306" s="25"/>
      <c r="L306" s="25"/>
    </row>
    <row r="307" spans="2:13" ht="17.399999999999999" x14ac:dyDescent="0.45">
      <c r="B307" s="17"/>
      <c r="C307" s="18">
        <v>0</v>
      </c>
      <c r="D307" s="19"/>
      <c r="E307" s="19"/>
      <c r="F307" s="19"/>
      <c r="H307" s="24" t="s">
        <v>68</v>
      </c>
      <c r="K307" s="25">
        <v>45392</v>
      </c>
      <c r="L307" s="32" t="s">
        <v>41</v>
      </c>
      <c r="M307" s="33" t="s">
        <v>27</v>
      </c>
    </row>
    <row r="308" spans="2:13" ht="17.399999999999999" x14ac:dyDescent="0.45">
      <c r="B308" s="17"/>
      <c r="C308" s="18">
        <v>0</v>
      </c>
      <c r="D308" s="19"/>
      <c r="E308" s="19"/>
      <c r="F308" s="19"/>
      <c r="H308" s="24" t="s">
        <v>88</v>
      </c>
      <c r="K308" s="25">
        <v>45658</v>
      </c>
      <c r="L308" s="25">
        <v>46022</v>
      </c>
    </row>
    <row r="309" spans="2:13" ht="17.399999999999999" x14ac:dyDescent="0.45">
      <c r="B309" s="17"/>
      <c r="C309" s="18">
        <v>0</v>
      </c>
      <c r="D309" s="19"/>
      <c r="E309" s="19"/>
      <c r="F309" s="19"/>
    </row>
    <row r="310" spans="2:13" ht="17.399999999999999" x14ac:dyDescent="0.45">
      <c r="B310" s="17"/>
      <c r="C310" s="18">
        <v>0</v>
      </c>
      <c r="D310" s="19"/>
      <c r="E310" s="19"/>
      <c r="F310" s="19"/>
    </row>
    <row r="311" spans="2:13" ht="17.399999999999999" x14ac:dyDescent="0.45">
      <c r="B311" s="17"/>
      <c r="C311" s="18">
        <v>0</v>
      </c>
      <c r="D311" s="19"/>
      <c r="E311" s="19"/>
      <c r="F311" s="19"/>
    </row>
    <row r="312" spans="2:13" ht="17.399999999999999" x14ac:dyDescent="0.45">
      <c r="B312" s="17"/>
      <c r="C312" s="18">
        <v>0</v>
      </c>
      <c r="D312" s="19"/>
      <c r="E312" s="19"/>
      <c r="F312" s="19"/>
    </row>
    <row r="313" spans="2:13" ht="17.399999999999999" x14ac:dyDescent="0.45">
      <c r="B313" s="17"/>
      <c r="C313" s="18">
        <v>0</v>
      </c>
      <c r="D313" s="19"/>
      <c r="E313" s="19"/>
      <c r="F313" s="19"/>
    </row>
    <row r="314" spans="2:13" ht="17.399999999999999" x14ac:dyDescent="0.45">
      <c r="B314" s="17"/>
      <c r="C314" s="18">
        <v>0</v>
      </c>
      <c r="D314" s="19"/>
      <c r="E314" s="19"/>
      <c r="F314" s="19"/>
    </row>
    <row r="315" spans="2:13" ht="18" thickBot="1" x14ac:dyDescent="0.5">
      <c r="B315" s="17"/>
      <c r="C315" s="20">
        <v>0</v>
      </c>
      <c r="D315" s="21"/>
      <c r="E315" s="21"/>
      <c r="F315" s="21"/>
    </row>
    <row r="316" spans="2:13" ht="21.6" thickBot="1" x14ac:dyDescent="0.55000000000000004">
      <c r="B316" s="7">
        <f>+D290-E290</f>
        <v>1</v>
      </c>
      <c r="C316" s="46" t="str">
        <f>IF(D290&lt;=E290,"YA NO TIENE FERIADOS","PUEDE SOLICITAR DIAS FERIADOS")</f>
        <v>PUEDE SOLICITAR DIAS FERIADOS</v>
      </c>
      <c r="D316" s="47"/>
      <c r="E316" s="47"/>
      <c r="F316" s="48"/>
    </row>
    <row r="317" spans="2:13" ht="19.2" thickBot="1" x14ac:dyDescent="0.5">
      <c r="C317" s="49" t="str">
        <f>IF(E290&gt;D290,"EXISTE UN ERROR","OK")</f>
        <v>OK</v>
      </c>
      <c r="D317" s="50"/>
      <c r="E317" s="50"/>
      <c r="F317" s="51"/>
    </row>
    <row r="319" spans="2:13" ht="19.2" thickBot="1" x14ac:dyDescent="0.5">
      <c r="B319" s="22" t="s">
        <v>77</v>
      </c>
      <c r="H319" s="22" t="str">
        <f>+B319</f>
        <v>MUÑOZ ALVAREZ THAIS</v>
      </c>
    </row>
    <row r="320" spans="2:13" ht="18.600000000000001" thickBot="1" x14ac:dyDescent="0.4">
      <c r="B320" s="5" t="s">
        <v>0</v>
      </c>
      <c r="C320" s="5" t="s">
        <v>1</v>
      </c>
      <c r="D320" s="5" t="s">
        <v>11</v>
      </c>
      <c r="E320" s="6" t="s">
        <v>2</v>
      </c>
      <c r="F320" s="6" t="s">
        <v>7</v>
      </c>
      <c r="H320" s="2" t="s">
        <v>3</v>
      </c>
      <c r="I320" s="3" t="s">
        <v>4</v>
      </c>
      <c r="J320" s="3" t="s">
        <v>5</v>
      </c>
      <c r="K320" s="3" t="s">
        <v>6</v>
      </c>
      <c r="L320" s="3" t="s">
        <v>7</v>
      </c>
      <c r="M320" s="4" t="s">
        <v>8</v>
      </c>
    </row>
    <row r="321" spans="2:13" ht="17.399999999999999" x14ac:dyDescent="0.45">
      <c r="B321" s="8">
        <v>3</v>
      </c>
      <c r="C321" s="9">
        <v>0</v>
      </c>
      <c r="D321" s="10">
        <f>+B321+C321</f>
        <v>3</v>
      </c>
      <c r="E321" s="10">
        <f>SUM(B322:B346)</f>
        <v>0</v>
      </c>
      <c r="F321" s="11"/>
      <c r="H321" s="13">
        <v>0.5</v>
      </c>
      <c r="I321" s="14" t="s">
        <v>10</v>
      </c>
      <c r="J321" s="27">
        <v>45701</v>
      </c>
      <c r="K321" s="27">
        <v>45701</v>
      </c>
      <c r="L321" s="35" t="s">
        <v>178</v>
      </c>
      <c r="M321" s="28"/>
    </row>
    <row r="322" spans="2:13" ht="17.399999999999999" x14ac:dyDescent="0.45">
      <c r="B322" s="17"/>
      <c r="C322" s="18">
        <v>0</v>
      </c>
      <c r="D322" s="26"/>
      <c r="E322" s="26"/>
      <c r="F322" s="18"/>
      <c r="H322" s="15">
        <v>0.5</v>
      </c>
      <c r="I322" s="14" t="s">
        <v>10</v>
      </c>
      <c r="J322" s="31">
        <v>45702</v>
      </c>
      <c r="K322" s="31">
        <v>45702</v>
      </c>
      <c r="L322" s="35" t="s">
        <v>179</v>
      </c>
      <c r="M322" s="29"/>
    </row>
    <row r="323" spans="2:13" ht="17.399999999999999" x14ac:dyDescent="0.45">
      <c r="B323" s="17"/>
      <c r="C323" s="18">
        <v>0</v>
      </c>
      <c r="D323" s="26"/>
      <c r="E323" s="26"/>
      <c r="F323" s="18"/>
      <c r="H323" s="15">
        <v>0.5</v>
      </c>
      <c r="I323" s="14" t="s">
        <v>9</v>
      </c>
      <c r="J323" s="31">
        <v>45734</v>
      </c>
      <c r="K323" s="31">
        <v>45734</v>
      </c>
      <c r="L323" s="35" t="s">
        <v>110</v>
      </c>
      <c r="M323" s="29"/>
    </row>
    <row r="324" spans="2:13" ht="17.399999999999999" x14ac:dyDescent="0.45">
      <c r="B324" s="17"/>
      <c r="C324" s="18">
        <v>0</v>
      </c>
      <c r="D324" s="26"/>
      <c r="E324" s="26"/>
      <c r="F324" s="18"/>
      <c r="H324" s="15">
        <v>0.5</v>
      </c>
      <c r="I324" s="14" t="s">
        <v>9</v>
      </c>
      <c r="J324" s="31">
        <v>45769</v>
      </c>
      <c r="K324" s="31">
        <v>45769</v>
      </c>
      <c r="L324" s="29"/>
      <c r="M324" s="29"/>
    </row>
    <row r="325" spans="2:13" ht="17.399999999999999" x14ac:dyDescent="0.45">
      <c r="B325" s="17"/>
      <c r="C325" s="18">
        <v>0</v>
      </c>
      <c r="D325" s="26"/>
      <c r="E325" s="26"/>
      <c r="F325" s="18"/>
      <c r="H325" s="15">
        <v>0.5</v>
      </c>
      <c r="I325" s="14" t="s">
        <v>9</v>
      </c>
      <c r="J325" s="31">
        <v>45796</v>
      </c>
      <c r="K325" s="31">
        <v>45796</v>
      </c>
      <c r="L325" s="29"/>
      <c r="M325" s="29"/>
    </row>
    <row r="326" spans="2:13" ht="17.399999999999999" x14ac:dyDescent="0.45">
      <c r="B326" s="17"/>
      <c r="C326" s="18">
        <v>0</v>
      </c>
      <c r="D326" s="26"/>
      <c r="E326" s="26"/>
      <c r="F326" s="18"/>
      <c r="H326" s="15"/>
      <c r="I326" s="14"/>
      <c r="J326" s="29"/>
      <c r="K326" s="29"/>
      <c r="L326" s="29"/>
      <c r="M326" s="29"/>
    </row>
    <row r="327" spans="2:13" ht="17.399999999999999" x14ac:dyDescent="0.45">
      <c r="B327" s="17"/>
      <c r="C327" s="18">
        <v>0</v>
      </c>
      <c r="D327" s="26"/>
      <c r="E327" s="26"/>
      <c r="F327" s="18"/>
      <c r="H327" s="15"/>
      <c r="I327" s="14"/>
      <c r="J327" s="29"/>
      <c r="K327" s="29"/>
      <c r="L327" s="29"/>
      <c r="M327" s="29"/>
    </row>
    <row r="328" spans="2:13" ht="17.399999999999999" x14ac:dyDescent="0.45">
      <c r="B328" s="17"/>
      <c r="C328" s="18">
        <v>0</v>
      </c>
      <c r="D328" s="26"/>
      <c r="E328" s="26"/>
      <c r="F328" s="18"/>
      <c r="H328" s="15"/>
      <c r="I328" s="14"/>
      <c r="J328" s="29"/>
      <c r="K328" s="29"/>
      <c r="L328" s="29"/>
      <c r="M328" s="29"/>
    </row>
    <row r="329" spans="2:13" ht="17.399999999999999" x14ac:dyDescent="0.45">
      <c r="B329" s="17"/>
      <c r="C329" s="18">
        <v>0</v>
      </c>
      <c r="D329" s="26"/>
      <c r="E329" s="26"/>
      <c r="F329" s="18"/>
      <c r="H329" s="15"/>
      <c r="I329" s="14"/>
      <c r="J329" s="29"/>
      <c r="K329" s="29"/>
      <c r="L329" s="29"/>
      <c r="M329" s="29"/>
    </row>
    <row r="330" spans="2:13" ht="17.399999999999999" x14ac:dyDescent="0.45">
      <c r="B330" s="17"/>
      <c r="C330" s="18">
        <v>0</v>
      </c>
      <c r="D330" s="26"/>
      <c r="E330" s="26"/>
      <c r="F330" s="18"/>
      <c r="H330" s="15"/>
      <c r="I330" s="14"/>
      <c r="J330" s="29"/>
      <c r="K330" s="29"/>
      <c r="L330" s="29"/>
      <c r="M330" s="29"/>
    </row>
    <row r="331" spans="2:13" ht="17.399999999999999" x14ac:dyDescent="0.45">
      <c r="B331" s="17"/>
      <c r="C331" s="18">
        <v>0</v>
      </c>
      <c r="D331" s="18"/>
      <c r="E331" s="18"/>
      <c r="F331" s="18"/>
      <c r="H331" s="15"/>
      <c r="I331" s="14"/>
      <c r="J331" s="29"/>
      <c r="K331" s="29"/>
      <c r="L331" s="29"/>
      <c r="M331" s="29"/>
    </row>
    <row r="332" spans="2:13" ht="18" thickBot="1" x14ac:dyDescent="0.5">
      <c r="B332" s="17"/>
      <c r="C332" s="18">
        <v>0</v>
      </c>
      <c r="D332" s="18"/>
      <c r="E332" s="18"/>
      <c r="F332" s="18"/>
      <c r="H332" s="16"/>
      <c r="I332" s="14"/>
      <c r="J332" s="30"/>
      <c r="K332" s="30"/>
      <c r="L332" s="30"/>
      <c r="M332" s="30"/>
    </row>
    <row r="333" spans="2:13" ht="21.6" thickBot="1" x14ac:dyDescent="0.55000000000000004">
      <c r="B333" s="17"/>
      <c r="C333" s="18">
        <v>0</v>
      </c>
      <c r="D333" s="19"/>
      <c r="E333" s="19"/>
      <c r="F333" s="19"/>
      <c r="H333" s="12">
        <f>SUM(H321:H332)</f>
        <v>2.5</v>
      </c>
      <c r="I333" s="43" t="str">
        <f>IF(H333=6,"YA NO PUEDE SOLICITAR DIAS ADMINISTRATIVOS","PUEDE SOLICITAR DIAS ADMINISTRATIVOS")</f>
        <v>PUEDE SOLICITAR DIAS ADMINISTRATIVOS</v>
      </c>
      <c r="J333" s="44"/>
      <c r="K333" s="44"/>
      <c r="L333" s="44"/>
      <c r="M333" s="45"/>
    </row>
    <row r="334" spans="2:13" ht="21.6" thickBot="1" x14ac:dyDescent="0.55000000000000004">
      <c r="B334" s="17"/>
      <c r="C334" s="18">
        <v>0</v>
      </c>
      <c r="D334" s="19"/>
      <c r="E334" s="19"/>
      <c r="F334" s="19"/>
      <c r="H334" s="23">
        <f>6-H333</f>
        <v>3.5</v>
      </c>
      <c r="I334" s="43" t="str">
        <f>IF(H334=0,"YA NO CUENTA CON ADMINISTRATIVOS","OK")</f>
        <v>OK</v>
      </c>
      <c r="J334" s="44"/>
      <c r="K334" s="44"/>
      <c r="L334" s="44"/>
      <c r="M334" s="45"/>
    </row>
    <row r="335" spans="2:13" ht="17.399999999999999" x14ac:dyDescent="0.45">
      <c r="B335" s="17"/>
      <c r="C335" s="18">
        <v>0</v>
      </c>
      <c r="D335" s="19"/>
      <c r="E335" s="19"/>
      <c r="F335" s="19"/>
      <c r="H335" s="1"/>
    </row>
    <row r="336" spans="2:13" ht="17.399999999999999" x14ac:dyDescent="0.45">
      <c r="B336" s="17"/>
      <c r="C336" s="18">
        <v>0</v>
      </c>
      <c r="D336" s="19"/>
      <c r="E336" s="19"/>
      <c r="F336" s="19"/>
    </row>
    <row r="337" spans="2:13" ht="17.399999999999999" x14ac:dyDescent="0.45">
      <c r="B337" s="17"/>
      <c r="C337" s="18">
        <v>0</v>
      </c>
      <c r="D337" s="19"/>
      <c r="E337" s="19"/>
      <c r="F337" s="19"/>
      <c r="H337" s="24" t="s">
        <v>67</v>
      </c>
      <c r="I337" s="24"/>
      <c r="J337" s="24"/>
      <c r="K337" s="25"/>
      <c r="L337" s="25"/>
    </row>
    <row r="338" spans="2:13" ht="17.399999999999999" x14ac:dyDescent="0.45">
      <c r="B338" s="17"/>
      <c r="C338" s="18">
        <v>0</v>
      </c>
      <c r="D338" s="19"/>
      <c r="E338" s="19"/>
      <c r="F338" s="19"/>
      <c r="H338" s="24" t="s">
        <v>48</v>
      </c>
      <c r="K338" s="25">
        <v>45609</v>
      </c>
      <c r="L338" s="32" t="s">
        <v>78</v>
      </c>
      <c r="M338" s="33" t="s">
        <v>27</v>
      </c>
    </row>
    <row r="339" spans="2:13" ht="17.399999999999999" x14ac:dyDescent="0.45">
      <c r="B339" s="17"/>
      <c r="C339" s="18">
        <v>0</v>
      </c>
      <c r="D339" s="19"/>
      <c r="E339" s="19"/>
      <c r="F339" s="19"/>
      <c r="H339" s="24" t="s">
        <v>88</v>
      </c>
      <c r="K339" s="25">
        <v>45670</v>
      </c>
      <c r="L339" s="25">
        <v>45838</v>
      </c>
    </row>
    <row r="340" spans="2:13" ht="17.399999999999999" x14ac:dyDescent="0.45">
      <c r="B340" s="17"/>
      <c r="C340" s="18">
        <v>0</v>
      </c>
      <c r="D340" s="19"/>
      <c r="E340" s="19"/>
      <c r="F340" s="19"/>
    </row>
    <row r="341" spans="2:13" ht="17.399999999999999" x14ac:dyDescent="0.45">
      <c r="B341" s="17"/>
      <c r="C341" s="18">
        <v>0</v>
      </c>
      <c r="D341" s="19"/>
      <c r="E341" s="19"/>
      <c r="F341" s="19"/>
    </row>
    <row r="342" spans="2:13" ht="17.399999999999999" x14ac:dyDescent="0.45">
      <c r="B342" s="17"/>
      <c r="C342" s="18">
        <v>0</v>
      </c>
      <c r="D342" s="19"/>
      <c r="E342" s="19"/>
      <c r="F342" s="19"/>
    </row>
    <row r="343" spans="2:13" ht="17.399999999999999" x14ac:dyDescent="0.45">
      <c r="B343" s="17"/>
      <c r="C343" s="18">
        <v>0</v>
      </c>
      <c r="D343" s="19"/>
      <c r="E343" s="19"/>
      <c r="F343" s="19"/>
    </row>
    <row r="344" spans="2:13" ht="17.399999999999999" x14ac:dyDescent="0.45">
      <c r="B344" s="17"/>
      <c r="C344" s="18">
        <v>0</v>
      </c>
      <c r="D344" s="19"/>
      <c r="E344" s="19"/>
      <c r="F344" s="19"/>
    </row>
    <row r="345" spans="2:13" ht="17.399999999999999" x14ac:dyDescent="0.45">
      <c r="B345" s="17"/>
      <c r="C345" s="18">
        <v>0</v>
      </c>
      <c r="D345" s="19"/>
      <c r="E345" s="19"/>
      <c r="F345" s="19"/>
    </row>
    <row r="346" spans="2:13" ht="18" thickBot="1" x14ac:dyDescent="0.5">
      <c r="B346" s="17"/>
      <c r="C346" s="20">
        <v>0</v>
      </c>
      <c r="D346" s="21"/>
      <c r="E346" s="21"/>
      <c r="F346" s="21"/>
    </row>
    <row r="347" spans="2:13" ht="21.6" thickBot="1" x14ac:dyDescent="0.55000000000000004">
      <c r="B347" s="7">
        <f>+D321-E321</f>
        <v>3</v>
      </c>
      <c r="C347" s="46" t="str">
        <f>IF(D321&lt;=E321,"YA NO TIENE FERIADOS","PUEDE SOLICITAR DIAS FERIADOS")</f>
        <v>PUEDE SOLICITAR DIAS FERIADOS</v>
      </c>
      <c r="D347" s="47"/>
      <c r="E347" s="47"/>
      <c r="F347" s="48"/>
    </row>
    <row r="348" spans="2:13" ht="19.2" thickBot="1" x14ac:dyDescent="0.5">
      <c r="C348" s="49" t="str">
        <f>IF(E321&gt;D321,"EXISTE UN ERROR","OK")</f>
        <v>OK</v>
      </c>
      <c r="D348" s="50"/>
      <c r="E348" s="50"/>
      <c r="F348" s="51"/>
    </row>
    <row r="350" spans="2:13" ht="19.2" thickBot="1" x14ac:dyDescent="0.5">
      <c r="B350" s="22" t="s">
        <v>89</v>
      </c>
      <c r="H350" s="22" t="str">
        <f>+B350</f>
        <v>NUÑEZ OSSE TIARA BELEN</v>
      </c>
    </row>
    <row r="351" spans="2:13" ht="18.600000000000001" thickBot="1" x14ac:dyDescent="0.4">
      <c r="B351" s="5" t="s">
        <v>0</v>
      </c>
      <c r="C351" s="5" t="s">
        <v>1</v>
      </c>
      <c r="D351" s="5" t="s">
        <v>11</v>
      </c>
      <c r="E351" s="6" t="s">
        <v>2</v>
      </c>
      <c r="F351" s="6" t="s">
        <v>7</v>
      </c>
      <c r="H351" s="2" t="s">
        <v>3</v>
      </c>
      <c r="I351" s="3" t="s">
        <v>4</v>
      </c>
      <c r="J351" s="3" t="s">
        <v>5</v>
      </c>
      <c r="K351" s="3" t="s">
        <v>6</v>
      </c>
      <c r="L351" s="3" t="s">
        <v>7</v>
      </c>
      <c r="M351" s="4" t="s">
        <v>8</v>
      </c>
    </row>
    <row r="352" spans="2:13" ht="17.399999999999999" x14ac:dyDescent="0.45">
      <c r="B352" s="8">
        <v>5</v>
      </c>
      <c r="C352" s="9">
        <v>0</v>
      </c>
      <c r="D352" s="10">
        <f>+B352+C352</f>
        <v>5</v>
      </c>
      <c r="E352" s="10">
        <f>SUM(B353:B377)</f>
        <v>0</v>
      </c>
      <c r="F352" s="11"/>
      <c r="H352" s="13">
        <v>1</v>
      </c>
      <c r="I352" s="14"/>
      <c r="J352" s="27">
        <v>45709</v>
      </c>
      <c r="K352" s="27">
        <v>45709</v>
      </c>
      <c r="L352" s="35" t="s">
        <v>179</v>
      </c>
      <c r="M352" s="28"/>
    </row>
    <row r="353" spans="2:13" ht="17.399999999999999" x14ac:dyDescent="0.45">
      <c r="B353" s="17"/>
      <c r="C353" s="18">
        <v>0</v>
      </c>
      <c r="D353" s="26"/>
      <c r="E353" s="26"/>
      <c r="F353" s="18"/>
      <c r="H353" s="15">
        <v>1</v>
      </c>
      <c r="I353" s="14"/>
      <c r="J353" s="31">
        <v>45722</v>
      </c>
      <c r="K353" s="31">
        <v>45722</v>
      </c>
      <c r="L353" s="35" t="s">
        <v>179</v>
      </c>
      <c r="M353" s="29"/>
    </row>
    <row r="354" spans="2:13" ht="17.399999999999999" x14ac:dyDescent="0.45">
      <c r="B354" s="17"/>
      <c r="C354" s="18">
        <v>0</v>
      </c>
      <c r="D354" s="26"/>
      <c r="E354" s="26"/>
      <c r="F354" s="18"/>
      <c r="H354" s="15">
        <v>1</v>
      </c>
      <c r="I354" s="14"/>
      <c r="J354" s="31">
        <v>45779</v>
      </c>
      <c r="K354" s="31">
        <v>45779</v>
      </c>
      <c r="L354" s="29"/>
      <c r="M354" s="29"/>
    </row>
    <row r="355" spans="2:13" ht="17.399999999999999" x14ac:dyDescent="0.45">
      <c r="B355" s="17"/>
      <c r="C355" s="18">
        <v>0</v>
      </c>
      <c r="D355" s="26"/>
      <c r="E355" s="26"/>
      <c r="F355" s="18"/>
      <c r="H355" s="15"/>
      <c r="I355" s="14"/>
      <c r="J355" s="31"/>
      <c r="K355" s="31"/>
      <c r="L355" s="29"/>
      <c r="M355" s="29"/>
    </row>
    <row r="356" spans="2:13" ht="17.399999999999999" x14ac:dyDescent="0.45">
      <c r="B356" s="17"/>
      <c r="C356" s="18">
        <v>0</v>
      </c>
      <c r="D356" s="26"/>
      <c r="E356" s="26"/>
      <c r="F356" s="18"/>
      <c r="H356" s="15"/>
      <c r="I356" s="14"/>
      <c r="J356" s="31"/>
      <c r="K356" s="31"/>
      <c r="L356" s="29"/>
      <c r="M356" s="29"/>
    </row>
    <row r="357" spans="2:13" ht="17.399999999999999" x14ac:dyDescent="0.45">
      <c r="B357" s="17"/>
      <c r="C357" s="18">
        <v>0</v>
      </c>
      <c r="D357" s="26"/>
      <c r="E357" s="26"/>
      <c r="F357" s="18"/>
      <c r="H357" s="15"/>
      <c r="I357" s="14"/>
      <c r="J357" s="29"/>
      <c r="K357" s="29"/>
      <c r="L357" s="29"/>
      <c r="M357" s="29"/>
    </row>
    <row r="358" spans="2:13" ht="17.399999999999999" x14ac:dyDescent="0.45">
      <c r="B358" s="17"/>
      <c r="C358" s="18">
        <v>0</v>
      </c>
      <c r="D358" s="26"/>
      <c r="E358" s="26"/>
      <c r="F358" s="18"/>
      <c r="H358" s="15"/>
      <c r="I358" s="14"/>
      <c r="J358" s="29"/>
      <c r="K358" s="29"/>
      <c r="L358" s="29"/>
      <c r="M358" s="29"/>
    </row>
    <row r="359" spans="2:13" ht="17.399999999999999" x14ac:dyDescent="0.45">
      <c r="B359" s="17"/>
      <c r="C359" s="18">
        <v>0</v>
      </c>
      <c r="D359" s="26"/>
      <c r="E359" s="26"/>
      <c r="F359" s="18"/>
      <c r="H359" s="15"/>
      <c r="I359" s="14"/>
      <c r="J359" s="29"/>
      <c r="K359" s="29"/>
      <c r="L359" s="29"/>
      <c r="M359" s="29"/>
    </row>
    <row r="360" spans="2:13" ht="17.399999999999999" x14ac:dyDescent="0.45">
      <c r="B360" s="17"/>
      <c r="C360" s="18">
        <v>0</v>
      </c>
      <c r="D360" s="26"/>
      <c r="E360" s="26"/>
      <c r="F360" s="18"/>
      <c r="H360" s="15"/>
      <c r="I360" s="14"/>
      <c r="J360" s="29"/>
      <c r="K360" s="29"/>
      <c r="L360" s="29"/>
      <c r="M360" s="29"/>
    </row>
    <row r="361" spans="2:13" ht="17.399999999999999" x14ac:dyDescent="0.45">
      <c r="B361" s="17"/>
      <c r="C361" s="18">
        <v>0</v>
      </c>
      <c r="D361" s="26"/>
      <c r="E361" s="26"/>
      <c r="F361" s="18"/>
      <c r="H361" s="15"/>
      <c r="I361" s="14"/>
      <c r="J361" s="29"/>
      <c r="K361" s="29"/>
      <c r="L361" s="29"/>
      <c r="M361" s="29"/>
    </row>
    <row r="362" spans="2:13" ht="17.399999999999999" x14ac:dyDescent="0.45">
      <c r="B362" s="17"/>
      <c r="C362" s="18">
        <v>0</v>
      </c>
      <c r="D362" s="18"/>
      <c r="E362" s="18"/>
      <c r="F362" s="18"/>
      <c r="H362" s="15"/>
      <c r="I362" s="14"/>
      <c r="J362" s="29"/>
      <c r="K362" s="29"/>
      <c r="L362" s="29"/>
      <c r="M362" s="29"/>
    </row>
    <row r="363" spans="2:13" ht="18" thickBot="1" x14ac:dyDescent="0.5">
      <c r="B363" s="17"/>
      <c r="C363" s="18">
        <v>0</v>
      </c>
      <c r="D363" s="18"/>
      <c r="E363" s="18"/>
      <c r="F363" s="18"/>
      <c r="H363" s="16"/>
      <c r="I363" s="14"/>
      <c r="J363" s="30"/>
      <c r="K363" s="30"/>
      <c r="L363" s="30"/>
      <c r="M363" s="30"/>
    </row>
    <row r="364" spans="2:13" ht="21.6" thickBot="1" x14ac:dyDescent="0.55000000000000004">
      <c r="B364" s="17"/>
      <c r="C364" s="18">
        <v>0</v>
      </c>
      <c r="D364" s="19"/>
      <c r="E364" s="19"/>
      <c r="F364" s="19"/>
      <c r="H364" s="12">
        <f>SUM(H352:H363)</f>
        <v>3</v>
      </c>
      <c r="I364" s="43" t="str">
        <f>IF(H364=6,"YA NO PUEDE SOLICITAR DIAS ADMINISTRATIVOS","PUEDE SOLICITAR DIAS ADMINISTRATIVOS")</f>
        <v>PUEDE SOLICITAR DIAS ADMINISTRATIVOS</v>
      </c>
      <c r="J364" s="44"/>
      <c r="K364" s="44"/>
      <c r="L364" s="44"/>
      <c r="M364" s="45"/>
    </row>
    <row r="365" spans="2:13" ht="21.6" thickBot="1" x14ac:dyDescent="0.55000000000000004">
      <c r="B365" s="17"/>
      <c r="C365" s="18">
        <v>0</v>
      </c>
      <c r="D365" s="19"/>
      <c r="E365" s="19"/>
      <c r="F365" s="19"/>
      <c r="H365" s="23">
        <f>6-H364</f>
        <v>3</v>
      </c>
      <c r="I365" s="43" t="str">
        <f>IF(H365=0,"YA NO CUENTA CON ADMINISTRATIVOS","OK")</f>
        <v>OK</v>
      </c>
      <c r="J365" s="44"/>
      <c r="K365" s="44"/>
      <c r="L365" s="44"/>
      <c r="M365" s="45"/>
    </row>
    <row r="366" spans="2:13" ht="17.399999999999999" x14ac:dyDescent="0.45">
      <c r="B366" s="17"/>
      <c r="C366" s="18">
        <v>0</v>
      </c>
      <c r="D366" s="19"/>
      <c r="E366" s="19"/>
      <c r="F366" s="19"/>
      <c r="H366" s="1"/>
    </row>
    <row r="367" spans="2:13" ht="17.399999999999999" x14ac:dyDescent="0.45">
      <c r="B367" s="17"/>
      <c r="C367" s="18">
        <v>0</v>
      </c>
      <c r="D367" s="19"/>
      <c r="E367" s="19"/>
      <c r="F367" s="19"/>
    </row>
    <row r="368" spans="2:13" ht="17.399999999999999" x14ac:dyDescent="0.45">
      <c r="B368" s="17"/>
      <c r="C368" s="18">
        <v>0</v>
      </c>
      <c r="D368" s="19"/>
      <c r="E368" s="19"/>
      <c r="F368" s="19"/>
      <c r="H368" s="24" t="s">
        <v>67</v>
      </c>
      <c r="I368" s="24"/>
      <c r="J368" s="24"/>
      <c r="K368" s="25"/>
      <c r="L368" s="25"/>
    </row>
    <row r="369" spans="2:13" ht="17.399999999999999" x14ac:dyDescent="0.45">
      <c r="B369" s="17"/>
      <c r="C369" s="18">
        <v>0</v>
      </c>
      <c r="D369" s="19"/>
      <c r="E369" s="19"/>
      <c r="F369" s="19"/>
      <c r="H369" s="24" t="s">
        <v>48</v>
      </c>
      <c r="K369" s="25">
        <v>45537</v>
      </c>
      <c r="L369" s="32" t="s">
        <v>37</v>
      </c>
      <c r="M369" s="33" t="s">
        <v>27</v>
      </c>
    </row>
    <row r="370" spans="2:13" ht="17.399999999999999" x14ac:dyDescent="0.45">
      <c r="B370" s="17"/>
      <c r="C370" s="18">
        <v>0</v>
      </c>
      <c r="D370" s="19"/>
      <c r="E370" s="19"/>
      <c r="F370" s="19"/>
      <c r="H370" s="24" t="s">
        <v>88</v>
      </c>
      <c r="K370" s="25">
        <v>45658</v>
      </c>
      <c r="L370" s="25">
        <v>46022</v>
      </c>
    </row>
    <row r="371" spans="2:13" ht="17.399999999999999" x14ac:dyDescent="0.45">
      <c r="B371" s="17"/>
      <c r="C371" s="18">
        <v>0</v>
      </c>
      <c r="D371" s="19"/>
      <c r="E371" s="19"/>
      <c r="F371" s="19"/>
    </row>
    <row r="372" spans="2:13" ht="17.399999999999999" x14ac:dyDescent="0.45">
      <c r="B372" s="17"/>
      <c r="C372" s="18">
        <v>0</v>
      </c>
      <c r="D372" s="19"/>
      <c r="E372" s="19"/>
      <c r="F372" s="19"/>
    </row>
    <row r="373" spans="2:13" ht="17.399999999999999" x14ac:dyDescent="0.45">
      <c r="B373" s="17"/>
      <c r="C373" s="18">
        <v>0</v>
      </c>
      <c r="D373" s="19"/>
      <c r="E373" s="19"/>
      <c r="F373" s="19"/>
    </row>
    <row r="374" spans="2:13" ht="17.399999999999999" x14ac:dyDescent="0.45">
      <c r="B374" s="17"/>
      <c r="C374" s="18">
        <v>0</v>
      </c>
      <c r="D374" s="19"/>
      <c r="E374" s="19"/>
      <c r="F374" s="19"/>
    </row>
    <row r="375" spans="2:13" ht="17.399999999999999" x14ac:dyDescent="0.45">
      <c r="B375" s="17"/>
      <c r="C375" s="18">
        <v>0</v>
      </c>
      <c r="D375" s="19"/>
      <c r="E375" s="19"/>
      <c r="F375" s="19"/>
    </row>
    <row r="376" spans="2:13" ht="17.399999999999999" x14ac:dyDescent="0.45">
      <c r="B376" s="17"/>
      <c r="C376" s="18">
        <v>0</v>
      </c>
      <c r="D376" s="19"/>
      <c r="E376" s="19"/>
      <c r="F376" s="19"/>
    </row>
    <row r="377" spans="2:13" ht="18" thickBot="1" x14ac:dyDescent="0.5">
      <c r="B377" s="17"/>
      <c r="C377" s="20">
        <v>0</v>
      </c>
      <c r="D377" s="21"/>
      <c r="E377" s="21"/>
      <c r="F377" s="21"/>
    </row>
    <row r="378" spans="2:13" ht="21.6" thickBot="1" x14ac:dyDescent="0.55000000000000004">
      <c r="B378" s="7">
        <f>+D352-E352</f>
        <v>5</v>
      </c>
      <c r="C378" s="46" t="str">
        <f>IF(D352&lt;=E352,"YA NO TIENE FERIADOS","PUEDE SOLICITAR DIAS FERIADOS")</f>
        <v>PUEDE SOLICITAR DIAS FERIADOS</v>
      </c>
      <c r="D378" s="47"/>
      <c r="E378" s="47"/>
      <c r="F378" s="48"/>
    </row>
    <row r="379" spans="2:13" ht="19.2" thickBot="1" x14ac:dyDescent="0.5">
      <c r="C379" s="49" t="str">
        <f>IF(E352&gt;D352,"EXISTE UN ERROR","OK")</f>
        <v>OK</v>
      </c>
      <c r="D379" s="50"/>
      <c r="E379" s="50"/>
      <c r="F379" s="51"/>
    </row>
    <row r="382" spans="2:13" ht="19.2" thickBot="1" x14ac:dyDescent="0.5">
      <c r="B382" s="22" t="s">
        <v>123</v>
      </c>
      <c r="H382" s="22" t="str">
        <f>+B382</f>
        <v>OLIVERO MARTINEZ KARINA ANDREA</v>
      </c>
    </row>
    <row r="383" spans="2:13" ht="18.600000000000001" thickBot="1" x14ac:dyDescent="0.4">
      <c r="B383" s="5" t="s">
        <v>0</v>
      </c>
      <c r="C383" s="5" t="s">
        <v>1</v>
      </c>
      <c r="D383" s="5" t="s">
        <v>11</v>
      </c>
      <c r="E383" s="6" t="s">
        <v>2</v>
      </c>
      <c r="F383" s="6" t="s">
        <v>7</v>
      </c>
      <c r="H383" s="2" t="s">
        <v>3</v>
      </c>
      <c r="I383" s="3" t="s">
        <v>4</v>
      </c>
      <c r="J383" s="3" t="s">
        <v>5</v>
      </c>
      <c r="K383" s="3" t="s">
        <v>6</v>
      </c>
      <c r="L383" s="3" t="s">
        <v>7</v>
      </c>
      <c r="M383" s="4" t="s">
        <v>8</v>
      </c>
    </row>
    <row r="384" spans="2:13" ht="17.399999999999999" x14ac:dyDescent="0.45">
      <c r="B384" s="8">
        <v>0</v>
      </c>
      <c r="C384" s="9">
        <v>0</v>
      </c>
      <c r="D384" s="10">
        <f>+B384+C384</f>
        <v>0</v>
      </c>
      <c r="E384" s="10">
        <f>SUM(B385:B409)</f>
        <v>0</v>
      </c>
      <c r="F384" s="11"/>
      <c r="H384" s="13">
        <v>1</v>
      </c>
      <c r="I384" s="14"/>
      <c r="J384" s="27">
        <v>45783</v>
      </c>
      <c r="K384" s="27">
        <v>45783</v>
      </c>
      <c r="L384" s="35" t="s">
        <v>200</v>
      </c>
      <c r="M384" s="28"/>
    </row>
    <row r="385" spans="2:13" ht="17.399999999999999" x14ac:dyDescent="0.45">
      <c r="B385" s="17"/>
      <c r="C385" s="18">
        <v>0</v>
      </c>
      <c r="D385" s="26"/>
      <c r="E385" s="26"/>
      <c r="F385" s="18"/>
      <c r="H385" s="15">
        <v>2</v>
      </c>
      <c r="I385" s="14"/>
      <c r="J385" s="31">
        <v>45826</v>
      </c>
      <c r="K385" s="31">
        <v>45827</v>
      </c>
      <c r="L385" s="35" t="s">
        <v>200</v>
      </c>
      <c r="M385" s="29"/>
    </row>
    <row r="386" spans="2:13" ht="17.399999999999999" x14ac:dyDescent="0.45">
      <c r="B386" s="17"/>
      <c r="C386" s="18">
        <v>0</v>
      </c>
      <c r="D386" s="26"/>
      <c r="E386" s="26"/>
      <c r="F386" s="18"/>
      <c r="H386" s="15">
        <v>3</v>
      </c>
      <c r="I386" s="14"/>
      <c r="J386" s="31">
        <v>45840</v>
      </c>
      <c r="K386" s="31">
        <v>45842</v>
      </c>
      <c r="L386" s="35" t="s">
        <v>190</v>
      </c>
      <c r="M386" s="29"/>
    </row>
    <row r="387" spans="2:13" ht="17.399999999999999" x14ac:dyDescent="0.45">
      <c r="B387" s="17"/>
      <c r="C387" s="18">
        <v>0</v>
      </c>
      <c r="D387" s="26"/>
      <c r="E387" s="26"/>
      <c r="F387" s="18"/>
      <c r="H387" s="15"/>
      <c r="I387" s="14"/>
      <c r="J387" s="31"/>
      <c r="K387" s="31"/>
      <c r="L387" s="29"/>
      <c r="M387" s="29"/>
    </row>
    <row r="388" spans="2:13" ht="17.399999999999999" x14ac:dyDescent="0.45">
      <c r="B388" s="17"/>
      <c r="C388" s="18">
        <v>0</v>
      </c>
      <c r="D388" s="26"/>
      <c r="E388" s="26"/>
      <c r="F388" s="18"/>
      <c r="H388" s="15"/>
      <c r="I388" s="14"/>
      <c r="J388" s="31"/>
      <c r="K388" s="31"/>
      <c r="L388" s="29"/>
      <c r="M388" s="29"/>
    </row>
    <row r="389" spans="2:13" ht="17.399999999999999" x14ac:dyDescent="0.45">
      <c r="B389" s="17"/>
      <c r="C389" s="18">
        <v>0</v>
      </c>
      <c r="D389" s="26"/>
      <c r="E389" s="26"/>
      <c r="F389" s="18"/>
      <c r="H389" s="15"/>
      <c r="I389" s="14"/>
      <c r="J389" s="29"/>
      <c r="K389" s="29"/>
      <c r="L389" s="29"/>
      <c r="M389" s="29"/>
    </row>
    <row r="390" spans="2:13" ht="17.399999999999999" x14ac:dyDescent="0.45">
      <c r="B390" s="17"/>
      <c r="C390" s="18">
        <v>0</v>
      </c>
      <c r="D390" s="26"/>
      <c r="E390" s="26"/>
      <c r="F390" s="18"/>
      <c r="H390" s="15"/>
      <c r="I390" s="14"/>
      <c r="J390" s="29"/>
      <c r="K390" s="29"/>
      <c r="L390" s="29"/>
      <c r="M390" s="29"/>
    </row>
    <row r="391" spans="2:13" ht="17.399999999999999" x14ac:dyDescent="0.45">
      <c r="B391" s="17"/>
      <c r="C391" s="18">
        <v>0</v>
      </c>
      <c r="D391" s="26"/>
      <c r="E391" s="26"/>
      <c r="F391" s="18"/>
      <c r="H391" s="15"/>
      <c r="I391" s="14"/>
      <c r="J391" s="29"/>
      <c r="K391" s="29"/>
      <c r="L391" s="29"/>
      <c r="M391" s="29"/>
    </row>
    <row r="392" spans="2:13" ht="17.399999999999999" x14ac:dyDescent="0.45">
      <c r="B392" s="17"/>
      <c r="C392" s="18">
        <v>0</v>
      </c>
      <c r="D392" s="26"/>
      <c r="E392" s="26"/>
      <c r="F392" s="18"/>
      <c r="H392" s="15"/>
      <c r="I392" s="14"/>
      <c r="J392" s="29"/>
      <c r="K392" s="29"/>
      <c r="L392" s="29"/>
      <c r="M392" s="29"/>
    </row>
    <row r="393" spans="2:13" ht="17.399999999999999" x14ac:dyDescent="0.45">
      <c r="B393" s="17"/>
      <c r="C393" s="18">
        <v>0</v>
      </c>
      <c r="D393" s="26"/>
      <c r="E393" s="26"/>
      <c r="F393" s="18"/>
      <c r="H393" s="15"/>
      <c r="I393" s="14"/>
      <c r="J393" s="29"/>
      <c r="K393" s="29"/>
      <c r="L393" s="29"/>
      <c r="M393" s="29"/>
    </row>
    <row r="394" spans="2:13" ht="17.399999999999999" x14ac:dyDescent="0.45">
      <c r="B394" s="17"/>
      <c r="C394" s="18">
        <v>0</v>
      </c>
      <c r="D394" s="18"/>
      <c r="E394" s="18"/>
      <c r="F394" s="18"/>
      <c r="H394" s="15"/>
      <c r="I394" s="14"/>
      <c r="J394" s="29"/>
      <c r="K394" s="29"/>
      <c r="L394" s="29"/>
      <c r="M394" s="29"/>
    </row>
    <row r="395" spans="2:13" ht="18" thickBot="1" x14ac:dyDescent="0.5">
      <c r="B395" s="17"/>
      <c r="C395" s="18">
        <v>0</v>
      </c>
      <c r="D395" s="18"/>
      <c r="E395" s="18"/>
      <c r="F395" s="18"/>
      <c r="H395" s="16"/>
      <c r="I395" s="14"/>
      <c r="J395" s="30"/>
      <c r="K395" s="30"/>
      <c r="L395" s="30"/>
      <c r="M395" s="30"/>
    </row>
    <row r="396" spans="2:13" ht="21.6" thickBot="1" x14ac:dyDescent="0.55000000000000004">
      <c r="B396" s="17"/>
      <c r="C396" s="18">
        <v>0</v>
      </c>
      <c r="D396" s="19"/>
      <c r="E396" s="19"/>
      <c r="F396" s="19"/>
      <c r="H396" s="12">
        <f>SUM(H384:H395)</f>
        <v>6</v>
      </c>
      <c r="I396" s="43" t="str">
        <f>IF(H396=6,"YA NO PUEDE SOLICITAR DIAS ADMINISTRATIVOS","PUEDE SOLICITAR DIAS ADMINISTRATIVOS")</f>
        <v>YA NO PUEDE SOLICITAR DIAS ADMINISTRATIVOS</v>
      </c>
      <c r="J396" s="44"/>
      <c r="K396" s="44"/>
      <c r="L396" s="44"/>
      <c r="M396" s="45"/>
    </row>
    <row r="397" spans="2:13" ht="21.6" thickBot="1" x14ac:dyDescent="0.55000000000000004">
      <c r="B397" s="17"/>
      <c r="C397" s="18">
        <v>0</v>
      </c>
      <c r="D397" s="19"/>
      <c r="E397" s="19"/>
      <c r="F397" s="19"/>
      <c r="H397" s="23">
        <f>6-H396</f>
        <v>0</v>
      </c>
      <c r="I397" s="43" t="str">
        <f>IF(H397=0,"YA NO CUENTA CON ADMINISTRATIVOS","OK")</f>
        <v>YA NO CUENTA CON ADMINISTRATIVOS</v>
      </c>
      <c r="J397" s="44"/>
      <c r="K397" s="44"/>
      <c r="L397" s="44"/>
      <c r="M397" s="45"/>
    </row>
    <row r="398" spans="2:13" ht="17.399999999999999" x14ac:dyDescent="0.45">
      <c r="B398" s="17"/>
      <c r="C398" s="18">
        <v>0</v>
      </c>
      <c r="D398" s="19"/>
      <c r="E398" s="19"/>
      <c r="F398" s="19"/>
      <c r="H398" s="1"/>
    </row>
    <row r="399" spans="2:13" ht="17.399999999999999" x14ac:dyDescent="0.45">
      <c r="B399" s="17"/>
      <c r="C399" s="18">
        <v>0</v>
      </c>
      <c r="D399" s="19"/>
      <c r="E399" s="19"/>
      <c r="F399" s="19"/>
    </row>
    <row r="400" spans="2:13" ht="17.399999999999999" x14ac:dyDescent="0.45">
      <c r="B400" s="17"/>
      <c r="C400" s="18">
        <v>0</v>
      </c>
      <c r="D400" s="19"/>
      <c r="E400" s="19"/>
      <c r="F400" s="19"/>
      <c r="H400" s="24" t="s">
        <v>67</v>
      </c>
      <c r="I400" s="24"/>
      <c r="J400" s="24"/>
      <c r="K400" s="25"/>
      <c r="L400" s="25"/>
    </row>
    <row r="401" spans="2:13" ht="17.399999999999999" x14ac:dyDescent="0.45">
      <c r="B401" s="17"/>
      <c r="C401" s="18">
        <v>0</v>
      </c>
      <c r="D401" s="19"/>
      <c r="E401" s="19"/>
      <c r="F401" s="19"/>
      <c r="H401" s="24" t="s">
        <v>68</v>
      </c>
      <c r="K401" s="25"/>
      <c r="L401" s="32"/>
      <c r="M401" s="33" t="s">
        <v>27</v>
      </c>
    </row>
    <row r="402" spans="2:13" ht="17.399999999999999" x14ac:dyDescent="0.45">
      <c r="B402" s="17"/>
      <c r="C402" s="18">
        <v>0</v>
      </c>
      <c r="D402" s="19"/>
      <c r="E402" s="19"/>
      <c r="F402" s="19"/>
      <c r="H402" s="24" t="s">
        <v>88</v>
      </c>
      <c r="K402" s="25">
        <v>45779</v>
      </c>
      <c r="L402" s="25">
        <v>46022</v>
      </c>
    </row>
    <row r="403" spans="2:13" ht="17.399999999999999" x14ac:dyDescent="0.45">
      <c r="B403" s="17"/>
      <c r="C403" s="18">
        <v>0</v>
      </c>
      <c r="D403" s="19"/>
      <c r="E403" s="19"/>
      <c r="F403" s="19"/>
    </row>
    <row r="404" spans="2:13" ht="17.399999999999999" x14ac:dyDescent="0.45">
      <c r="B404" s="17"/>
      <c r="C404" s="18">
        <v>0</v>
      </c>
      <c r="D404" s="19"/>
      <c r="E404" s="19"/>
      <c r="F404" s="19"/>
    </row>
    <row r="405" spans="2:13" ht="17.399999999999999" x14ac:dyDescent="0.45">
      <c r="B405" s="17"/>
      <c r="C405" s="18">
        <v>0</v>
      </c>
      <c r="D405" s="19"/>
      <c r="E405" s="19"/>
      <c r="F405" s="19"/>
    </row>
    <row r="406" spans="2:13" ht="17.399999999999999" x14ac:dyDescent="0.45">
      <c r="B406" s="17"/>
      <c r="C406" s="18">
        <v>0</v>
      </c>
      <c r="D406" s="19"/>
      <c r="E406" s="19"/>
      <c r="F406" s="19"/>
    </row>
    <row r="407" spans="2:13" ht="17.399999999999999" x14ac:dyDescent="0.45">
      <c r="B407" s="17"/>
      <c r="C407" s="18">
        <v>0</v>
      </c>
      <c r="D407" s="19"/>
      <c r="E407" s="19"/>
      <c r="F407" s="19"/>
    </row>
    <row r="408" spans="2:13" ht="17.399999999999999" x14ac:dyDescent="0.45">
      <c r="B408" s="17"/>
      <c r="C408" s="18">
        <v>0</v>
      </c>
      <c r="D408" s="19"/>
      <c r="E408" s="19"/>
      <c r="F408" s="19"/>
    </row>
    <row r="409" spans="2:13" ht="18" thickBot="1" x14ac:dyDescent="0.5">
      <c r="B409" s="17"/>
      <c r="C409" s="20">
        <v>0</v>
      </c>
      <c r="D409" s="21"/>
      <c r="E409" s="21"/>
      <c r="F409" s="21"/>
    </row>
    <row r="410" spans="2:13" ht="21.6" thickBot="1" x14ac:dyDescent="0.55000000000000004">
      <c r="B410" s="7">
        <f>+D384-E384</f>
        <v>0</v>
      </c>
      <c r="C410" s="46" t="str">
        <f>IF(D384&lt;=E384,"YA NO TIENE FERIADOS","PUEDE SOLICITAR DIAS FERIADOS")</f>
        <v>YA NO TIENE FERIADOS</v>
      </c>
      <c r="D410" s="47"/>
      <c r="E410" s="47"/>
      <c r="F410" s="48"/>
    </row>
    <row r="411" spans="2:13" ht="19.2" thickBot="1" x14ac:dyDescent="0.5">
      <c r="C411" s="49" t="str">
        <f>IF(E384&gt;D384,"EXISTE UN ERROR","OK")</f>
        <v>OK</v>
      </c>
      <c r="D411" s="50"/>
      <c r="E411" s="50"/>
      <c r="F411" s="51"/>
    </row>
    <row r="415" spans="2:13" ht="19.2" thickBot="1" x14ac:dyDescent="0.5">
      <c r="B415" s="22" t="s">
        <v>16</v>
      </c>
      <c r="H415" s="22" t="str">
        <f>+B415</f>
        <v>PACHECO AGUILAR GISSELA E.</v>
      </c>
    </row>
    <row r="416" spans="2:13" ht="18.600000000000001" thickBot="1" x14ac:dyDescent="0.4">
      <c r="B416" s="5" t="s">
        <v>0</v>
      </c>
      <c r="C416" s="5" t="s">
        <v>1</v>
      </c>
      <c r="D416" s="5" t="s">
        <v>11</v>
      </c>
      <c r="E416" s="6" t="s">
        <v>2</v>
      </c>
      <c r="F416" s="6" t="s">
        <v>7</v>
      </c>
      <c r="H416" s="2" t="s">
        <v>3</v>
      </c>
      <c r="I416" s="3" t="s">
        <v>4</v>
      </c>
      <c r="J416" s="3" t="s">
        <v>5</v>
      </c>
      <c r="K416" s="3" t="s">
        <v>6</v>
      </c>
      <c r="L416" s="3" t="s">
        <v>7</v>
      </c>
      <c r="M416" s="4" t="s">
        <v>8</v>
      </c>
    </row>
    <row r="417" spans="2:13" ht="17.399999999999999" x14ac:dyDescent="0.45">
      <c r="B417" s="8">
        <v>15</v>
      </c>
      <c r="C417" s="9">
        <v>0</v>
      </c>
      <c r="D417" s="10">
        <f>+B417+C417</f>
        <v>15</v>
      </c>
      <c r="E417" s="10">
        <f>SUM(B418:B442)</f>
        <v>5</v>
      </c>
      <c r="F417" s="11"/>
      <c r="H417" s="13">
        <v>1</v>
      </c>
      <c r="I417" s="14"/>
      <c r="J417" s="27">
        <v>45686</v>
      </c>
      <c r="K417" s="27">
        <v>45686</v>
      </c>
      <c r="L417" s="35" t="s">
        <v>178</v>
      </c>
      <c r="M417" s="28"/>
    </row>
    <row r="418" spans="2:13" ht="17.399999999999999" x14ac:dyDescent="0.45">
      <c r="B418" s="17">
        <v>5</v>
      </c>
      <c r="C418" s="18">
        <v>0</v>
      </c>
      <c r="D418" s="26">
        <v>45705</v>
      </c>
      <c r="E418" s="26">
        <v>45710</v>
      </c>
      <c r="F418" s="34" t="s">
        <v>91</v>
      </c>
      <c r="H418" s="15">
        <v>1</v>
      </c>
      <c r="I418" s="14"/>
      <c r="J418" s="31">
        <v>45692</v>
      </c>
      <c r="K418" s="31">
        <v>45692</v>
      </c>
      <c r="L418" s="35" t="s">
        <v>178</v>
      </c>
      <c r="M418" s="29"/>
    </row>
    <row r="419" spans="2:13" ht="17.399999999999999" x14ac:dyDescent="0.45">
      <c r="B419" s="17"/>
      <c r="C419" s="18">
        <v>0</v>
      </c>
      <c r="D419" s="26"/>
      <c r="E419" s="26"/>
      <c r="F419" s="18"/>
      <c r="H419" s="15">
        <v>1</v>
      </c>
      <c r="I419" s="14"/>
      <c r="J419" s="31">
        <v>45728</v>
      </c>
      <c r="K419" s="31">
        <v>45728</v>
      </c>
      <c r="L419" s="35" t="s">
        <v>110</v>
      </c>
      <c r="M419" s="29"/>
    </row>
    <row r="420" spans="2:13" ht="17.399999999999999" x14ac:dyDescent="0.45">
      <c r="B420" s="17"/>
      <c r="C420" s="18">
        <v>0</v>
      </c>
      <c r="D420" s="26"/>
      <c r="E420" s="26"/>
      <c r="F420" s="18"/>
      <c r="H420" s="15">
        <v>1</v>
      </c>
      <c r="I420" s="14"/>
      <c r="J420" s="31">
        <v>45764</v>
      </c>
      <c r="K420" s="31">
        <v>45764</v>
      </c>
      <c r="L420" s="29"/>
      <c r="M420" s="29"/>
    </row>
    <row r="421" spans="2:13" ht="17.399999999999999" x14ac:dyDescent="0.45">
      <c r="B421" s="17"/>
      <c r="C421" s="18">
        <v>0</v>
      </c>
      <c r="D421" s="26"/>
      <c r="E421" s="26"/>
      <c r="F421" s="18"/>
      <c r="H421" s="15">
        <v>1</v>
      </c>
      <c r="I421" s="14"/>
      <c r="J421" s="31">
        <v>45790</v>
      </c>
      <c r="K421" s="31">
        <v>45790</v>
      </c>
      <c r="L421" s="29"/>
      <c r="M421" s="29"/>
    </row>
    <row r="422" spans="2:13" ht="17.399999999999999" x14ac:dyDescent="0.45">
      <c r="B422" s="17"/>
      <c r="C422" s="18">
        <v>0</v>
      </c>
      <c r="D422" s="26"/>
      <c r="E422" s="26"/>
      <c r="F422" s="18"/>
      <c r="H422" s="15">
        <v>1</v>
      </c>
      <c r="I422" s="14"/>
      <c r="J422" s="31">
        <v>45825</v>
      </c>
      <c r="K422" s="31">
        <v>45825</v>
      </c>
      <c r="L422" s="35" t="s">
        <v>200</v>
      </c>
      <c r="M422" s="29"/>
    </row>
    <row r="423" spans="2:13" ht="17.399999999999999" x14ac:dyDescent="0.45">
      <c r="B423" s="17"/>
      <c r="C423" s="18">
        <v>0</v>
      </c>
      <c r="D423" s="26"/>
      <c r="E423" s="26"/>
      <c r="F423" s="18"/>
      <c r="H423" s="15"/>
      <c r="I423" s="14"/>
      <c r="J423" s="29"/>
      <c r="K423" s="29"/>
      <c r="L423" s="29"/>
      <c r="M423" s="29"/>
    </row>
    <row r="424" spans="2:13" ht="17.399999999999999" x14ac:dyDescent="0.45">
      <c r="B424" s="17"/>
      <c r="C424" s="18">
        <v>0</v>
      </c>
      <c r="D424" s="26"/>
      <c r="E424" s="26"/>
      <c r="F424" s="18"/>
      <c r="H424" s="15"/>
      <c r="I424" s="14"/>
      <c r="J424" s="29"/>
      <c r="K424" s="29"/>
      <c r="L424" s="29"/>
      <c r="M424" s="29"/>
    </row>
    <row r="425" spans="2:13" ht="17.399999999999999" x14ac:dyDescent="0.45">
      <c r="B425" s="17"/>
      <c r="C425" s="18">
        <v>0</v>
      </c>
      <c r="D425" s="26"/>
      <c r="E425" s="26"/>
      <c r="F425" s="18"/>
      <c r="H425" s="15"/>
      <c r="I425" s="14"/>
      <c r="J425" s="29"/>
      <c r="K425" s="29"/>
      <c r="L425" s="29"/>
      <c r="M425" s="29"/>
    </row>
    <row r="426" spans="2:13" ht="17.399999999999999" x14ac:dyDescent="0.45">
      <c r="B426" s="17"/>
      <c r="C426" s="18">
        <v>0</v>
      </c>
      <c r="D426" s="26"/>
      <c r="E426" s="26"/>
      <c r="F426" s="18"/>
      <c r="H426" s="15"/>
      <c r="I426" s="14"/>
      <c r="J426" s="29"/>
      <c r="K426" s="29"/>
      <c r="L426" s="29"/>
      <c r="M426" s="29"/>
    </row>
    <row r="427" spans="2:13" ht="17.399999999999999" x14ac:dyDescent="0.45">
      <c r="B427" s="17"/>
      <c r="C427" s="18">
        <v>0</v>
      </c>
      <c r="D427" s="18"/>
      <c r="E427" s="18"/>
      <c r="F427" s="18"/>
      <c r="H427" s="15"/>
      <c r="I427" s="14"/>
      <c r="J427" s="29"/>
      <c r="K427" s="29"/>
      <c r="L427" s="29"/>
      <c r="M427" s="29"/>
    </row>
    <row r="428" spans="2:13" ht="18" thickBot="1" x14ac:dyDescent="0.5">
      <c r="B428" s="17"/>
      <c r="C428" s="18">
        <v>0</v>
      </c>
      <c r="D428" s="18"/>
      <c r="E428" s="18"/>
      <c r="F428" s="18"/>
      <c r="H428" s="16"/>
      <c r="I428" s="14"/>
      <c r="J428" s="30"/>
      <c r="K428" s="30"/>
      <c r="L428" s="30"/>
      <c r="M428" s="30"/>
    </row>
    <row r="429" spans="2:13" ht="21.6" thickBot="1" x14ac:dyDescent="0.55000000000000004">
      <c r="B429" s="17"/>
      <c r="C429" s="18">
        <v>0</v>
      </c>
      <c r="D429" s="19"/>
      <c r="E429" s="19"/>
      <c r="F429" s="19"/>
      <c r="H429" s="12">
        <f>SUM(H417:H428)</f>
        <v>6</v>
      </c>
      <c r="I429" s="43" t="str">
        <f>IF(H429=6,"YA NO PUEDE SOLICITAR DIAS ADMINISTRATIVOS","PUEDE SOLICITAR DIAS ADMINISTRATIVOS")</f>
        <v>YA NO PUEDE SOLICITAR DIAS ADMINISTRATIVOS</v>
      </c>
      <c r="J429" s="44"/>
      <c r="K429" s="44"/>
      <c r="L429" s="44"/>
      <c r="M429" s="45"/>
    </row>
    <row r="430" spans="2:13" ht="21.6" thickBot="1" x14ac:dyDescent="0.55000000000000004">
      <c r="B430" s="17"/>
      <c r="C430" s="18">
        <v>0</v>
      </c>
      <c r="D430" s="19"/>
      <c r="E430" s="19"/>
      <c r="F430" s="19"/>
      <c r="H430" s="23">
        <f>6-H429</f>
        <v>0</v>
      </c>
      <c r="I430" s="43" t="str">
        <f>IF(H430=0,"YA NO CUENTA CON ADMINISTRATIVOS","OK")</f>
        <v>YA NO CUENTA CON ADMINISTRATIVOS</v>
      </c>
      <c r="J430" s="44"/>
      <c r="K430" s="44"/>
      <c r="L430" s="44"/>
      <c r="M430" s="45"/>
    </row>
    <row r="431" spans="2:13" ht="17.399999999999999" x14ac:dyDescent="0.45">
      <c r="B431" s="17"/>
      <c r="C431" s="18">
        <v>0</v>
      </c>
      <c r="D431" s="19"/>
      <c r="E431" s="19"/>
      <c r="F431" s="19"/>
      <c r="H431" s="1"/>
    </row>
    <row r="432" spans="2:13" ht="17.399999999999999" x14ac:dyDescent="0.45">
      <c r="B432" s="17"/>
      <c r="C432" s="18">
        <v>0</v>
      </c>
      <c r="D432" s="19"/>
      <c r="E432" s="19"/>
      <c r="F432" s="19"/>
    </row>
    <row r="433" spans="2:13" ht="17.399999999999999" x14ac:dyDescent="0.45">
      <c r="B433" s="17"/>
      <c r="C433" s="18">
        <v>0</v>
      </c>
      <c r="D433" s="19"/>
      <c r="E433" s="19"/>
      <c r="F433" s="19"/>
      <c r="H433" s="24" t="s">
        <v>67</v>
      </c>
      <c r="I433" s="24"/>
      <c r="J433" s="24"/>
      <c r="K433" s="25"/>
      <c r="L433" s="25"/>
    </row>
    <row r="434" spans="2:13" ht="17.399999999999999" x14ac:dyDescent="0.45">
      <c r="B434" s="17"/>
      <c r="C434" s="18">
        <v>0</v>
      </c>
      <c r="D434" s="19"/>
      <c r="E434" s="19"/>
      <c r="F434" s="19"/>
      <c r="H434" s="24" t="s">
        <v>30</v>
      </c>
      <c r="K434" s="25">
        <v>45334</v>
      </c>
      <c r="L434" s="32" t="s">
        <v>75</v>
      </c>
      <c r="M434" s="33" t="s">
        <v>27</v>
      </c>
    </row>
    <row r="435" spans="2:13" ht="17.399999999999999" x14ac:dyDescent="0.45">
      <c r="B435" s="17"/>
      <c r="C435" s="18">
        <v>0</v>
      </c>
      <c r="D435" s="19"/>
      <c r="E435" s="19"/>
      <c r="F435" s="19"/>
      <c r="H435" s="24" t="s">
        <v>88</v>
      </c>
      <c r="K435" s="25">
        <v>45658</v>
      </c>
      <c r="L435" s="25">
        <v>46022</v>
      </c>
    </row>
    <row r="436" spans="2:13" ht="17.399999999999999" x14ac:dyDescent="0.45">
      <c r="B436" s="17"/>
      <c r="C436" s="18">
        <v>0</v>
      </c>
      <c r="D436" s="19"/>
      <c r="E436" s="19"/>
      <c r="F436" s="19"/>
    </row>
    <row r="437" spans="2:13" ht="17.399999999999999" x14ac:dyDescent="0.45">
      <c r="B437" s="17"/>
      <c r="C437" s="18">
        <v>0</v>
      </c>
      <c r="D437" s="19"/>
      <c r="E437" s="19"/>
      <c r="F437" s="19"/>
    </row>
    <row r="438" spans="2:13" ht="17.399999999999999" x14ac:dyDescent="0.45">
      <c r="B438" s="17"/>
      <c r="C438" s="18">
        <v>0</v>
      </c>
      <c r="D438" s="19"/>
      <c r="E438" s="19"/>
      <c r="F438" s="19"/>
    </row>
    <row r="439" spans="2:13" ht="17.399999999999999" x14ac:dyDescent="0.45">
      <c r="B439" s="17"/>
      <c r="C439" s="18">
        <v>0</v>
      </c>
      <c r="D439" s="19"/>
      <c r="E439" s="19"/>
      <c r="F439" s="19"/>
    </row>
    <row r="440" spans="2:13" ht="17.399999999999999" x14ac:dyDescent="0.45">
      <c r="B440" s="17"/>
      <c r="C440" s="18">
        <v>0</v>
      </c>
      <c r="D440" s="19"/>
      <c r="E440" s="19"/>
      <c r="F440" s="19"/>
    </row>
    <row r="441" spans="2:13" ht="17.399999999999999" x14ac:dyDescent="0.45">
      <c r="B441" s="17"/>
      <c r="C441" s="18">
        <v>0</v>
      </c>
      <c r="D441" s="19"/>
      <c r="E441" s="19"/>
      <c r="F441" s="19"/>
    </row>
    <row r="442" spans="2:13" ht="18" thickBot="1" x14ac:dyDescent="0.5">
      <c r="B442" s="17"/>
      <c r="C442" s="20">
        <v>0</v>
      </c>
      <c r="D442" s="21"/>
      <c r="E442" s="21"/>
      <c r="F442" s="21"/>
    </row>
    <row r="443" spans="2:13" ht="21.6" thickBot="1" x14ac:dyDescent="0.55000000000000004">
      <c r="B443" s="7">
        <f>+D417-E417</f>
        <v>10</v>
      </c>
      <c r="C443" s="46" t="str">
        <f>IF(D417&lt;=E417,"YA NO TIENE FERIADOS","PUEDE SOLICITAR DIAS FERIADOS")</f>
        <v>PUEDE SOLICITAR DIAS FERIADOS</v>
      </c>
      <c r="D443" s="47"/>
      <c r="E443" s="47"/>
      <c r="F443" s="48"/>
    </row>
    <row r="444" spans="2:13" ht="19.2" thickBot="1" x14ac:dyDescent="0.5">
      <c r="C444" s="49" t="str">
        <f>IF(E417&gt;D417,"EXISTE UN ERROR","OK")</f>
        <v>OK</v>
      </c>
      <c r="D444" s="50"/>
      <c r="E444" s="50"/>
      <c r="F444" s="51"/>
    </row>
    <row r="447" spans="2:13" ht="19.2" thickBot="1" x14ac:dyDescent="0.5">
      <c r="B447" s="22" t="s">
        <v>17</v>
      </c>
      <c r="H447" s="22" t="str">
        <f>+B447</f>
        <v>SALAZAR PONCE JESSICA DEL CARMEN</v>
      </c>
    </row>
    <row r="448" spans="2:13" ht="18.600000000000001" thickBot="1" x14ac:dyDescent="0.4">
      <c r="B448" s="5" t="s">
        <v>0</v>
      </c>
      <c r="C448" s="5" t="s">
        <v>1</v>
      </c>
      <c r="D448" s="5" t="s">
        <v>11</v>
      </c>
      <c r="E448" s="6" t="s">
        <v>2</v>
      </c>
      <c r="F448" s="6" t="s">
        <v>7</v>
      </c>
      <c r="H448" s="2" t="s">
        <v>3</v>
      </c>
      <c r="I448" s="3" t="s">
        <v>4</v>
      </c>
      <c r="J448" s="3" t="s">
        <v>5</v>
      </c>
      <c r="K448" s="3" t="s">
        <v>6</v>
      </c>
      <c r="L448" s="3" t="s">
        <v>7</v>
      </c>
      <c r="M448" s="4" t="s">
        <v>8</v>
      </c>
    </row>
    <row r="449" spans="2:13" ht="17.399999999999999" x14ac:dyDescent="0.45">
      <c r="B449" s="8">
        <v>10</v>
      </c>
      <c r="C449" s="9">
        <v>0</v>
      </c>
      <c r="D449" s="10">
        <f>+B449+C449</f>
        <v>10</v>
      </c>
      <c r="E449" s="10">
        <f>SUM(B450:B474)</f>
        <v>10</v>
      </c>
      <c r="F449" s="11"/>
      <c r="H449" s="13">
        <v>1</v>
      </c>
      <c r="I449" s="14"/>
      <c r="J449" s="27">
        <v>45702</v>
      </c>
      <c r="K449" s="27">
        <v>45702</v>
      </c>
      <c r="L449" s="35" t="s">
        <v>179</v>
      </c>
      <c r="M449" s="28"/>
    </row>
    <row r="450" spans="2:13" ht="17.399999999999999" x14ac:dyDescent="0.45">
      <c r="B450" s="17">
        <v>10</v>
      </c>
      <c r="C450" s="18">
        <v>0</v>
      </c>
      <c r="D450" s="26">
        <v>45793</v>
      </c>
      <c r="E450" s="26">
        <v>45807</v>
      </c>
      <c r="F450" s="34" t="s">
        <v>180</v>
      </c>
      <c r="H450" s="15">
        <v>0.5</v>
      </c>
      <c r="I450" s="14" t="s">
        <v>84</v>
      </c>
      <c r="J450" s="31">
        <v>45716</v>
      </c>
      <c r="K450" s="31">
        <v>45716</v>
      </c>
      <c r="L450" s="35" t="s">
        <v>179</v>
      </c>
      <c r="M450" s="29"/>
    </row>
    <row r="451" spans="2:13" ht="17.399999999999999" x14ac:dyDescent="0.45">
      <c r="B451" s="17"/>
      <c r="C451" s="18">
        <v>0</v>
      </c>
      <c r="D451" s="26"/>
      <c r="E451" s="26"/>
      <c r="F451" s="18"/>
      <c r="H451" s="15">
        <v>1</v>
      </c>
      <c r="I451" s="14"/>
      <c r="J451" s="31">
        <v>45768</v>
      </c>
      <c r="K451" s="31">
        <v>45768</v>
      </c>
      <c r="L451" s="35" t="s">
        <v>183</v>
      </c>
      <c r="M451" s="29"/>
    </row>
    <row r="452" spans="2:13" ht="17.399999999999999" x14ac:dyDescent="0.45">
      <c r="B452" s="17"/>
      <c r="C452" s="18">
        <v>0</v>
      </c>
      <c r="D452" s="26"/>
      <c r="E452" s="26"/>
      <c r="F452" s="18"/>
      <c r="H452" s="15">
        <v>0.5</v>
      </c>
      <c r="I452" s="14" t="s">
        <v>10</v>
      </c>
      <c r="J452" s="31">
        <v>45776</v>
      </c>
      <c r="K452" s="31">
        <v>45776</v>
      </c>
      <c r="L452" s="29"/>
      <c r="M452" s="29"/>
    </row>
    <row r="453" spans="2:13" ht="17.399999999999999" x14ac:dyDescent="0.45">
      <c r="B453" s="17"/>
      <c r="C453" s="18">
        <v>0</v>
      </c>
      <c r="D453" s="26"/>
      <c r="E453" s="26"/>
      <c r="F453" s="18"/>
      <c r="H453" s="15">
        <v>3</v>
      </c>
      <c r="I453" s="14"/>
      <c r="J453" s="31">
        <v>45790</v>
      </c>
      <c r="K453" s="31">
        <v>45792</v>
      </c>
      <c r="L453" s="29"/>
      <c r="M453" s="29"/>
    </row>
    <row r="454" spans="2:13" ht="17.399999999999999" x14ac:dyDescent="0.45">
      <c r="B454" s="17"/>
      <c r="C454" s="18">
        <v>0</v>
      </c>
      <c r="D454" s="26"/>
      <c r="E454" s="26"/>
      <c r="F454" s="18"/>
      <c r="H454" s="15"/>
      <c r="I454" s="14"/>
      <c r="J454" s="29"/>
      <c r="K454" s="29"/>
      <c r="L454" s="29"/>
      <c r="M454" s="29"/>
    </row>
    <row r="455" spans="2:13" ht="17.399999999999999" x14ac:dyDescent="0.45">
      <c r="B455" s="17"/>
      <c r="C455" s="18">
        <v>0</v>
      </c>
      <c r="D455" s="26"/>
      <c r="E455" s="26"/>
      <c r="F455" s="18"/>
      <c r="H455" s="15"/>
      <c r="I455" s="14"/>
      <c r="J455" s="29"/>
      <c r="K455" s="29"/>
      <c r="L455" s="29"/>
      <c r="M455" s="29"/>
    </row>
    <row r="456" spans="2:13" ht="17.399999999999999" x14ac:dyDescent="0.45">
      <c r="B456" s="17"/>
      <c r="C456" s="18">
        <v>0</v>
      </c>
      <c r="D456" s="26"/>
      <c r="E456" s="26"/>
      <c r="F456" s="18"/>
      <c r="H456" s="15"/>
      <c r="I456" s="14"/>
      <c r="J456" s="29"/>
      <c r="K456" s="29"/>
      <c r="L456" s="29"/>
      <c r="M456" s="29"/>
    </row>
    <row r="457" spans="2:13" ht="17.399999999999999" x14ac:dyDescent="0.45">
      <c r="B457" s="17"/>
      <c r="C457" s="18">
        <v>0</v>
      </c>
      <c r="D457" s="26"/>
      <c r="E457" s="26"/>
      <c r="F457" s="18"/>
      <c r="H457" s="15"/>
      <c r="I457" s="14"/>
      <c r="J457" s="29"/>
      <c r="K457" s="29"/>
      <c r="L457" s="29"/>
      <c r="M457" s="29"/>
    </row>
    <row r="458" spans="2:13" ht="17.399999999999999" x14ac:dyDescent="0.45">
      <c r="B458" s="17"/>
      <c r="C458" s="18">
        <v>0</v>
      </c>
      <c r="D458" s="26"/>
      <c r="E458" s="26"/>
      <c r="F458" s="18"/>
      <c r="H458" s="15"/>
      <c r="I458" s="14"/>
      <c r="J458" s="29"/>
      <c r="K458" s="29"/>
      <c r="L458" s="29"/>
      <c r="M458" s="29"/>
    </row>
    <row r="459" spans="2:13" ht="17.399999999999999" x14ac:dyDescent="0.45">
      <c r="B459" s="17"/>
      <c r="C459" s="18">
        <v>0</v>
      </c>
      <c r="D459" s="18"/>
      <c r="E459" s="18"/>
      <c r="F459" s="18"/>
      <c r="H459" s="15"/>
      <c r="I459" s="14"/>
      <c r="J459" s="29"/>
      <c r="K459" s="29"/>
      <c r="L459" s="29"/>
      <c r="M459" s="29"/>
    </row>
    <row r="460" spans="2:13" ht="18" thickBot="1" x14ac:dyDescent="0.5">
      <c r="B460" s="17"/>
      <c r="C460" s="18">
        <v>0</v>
      </c>
      <c r="D460" s="18"/>
      <c r="E460" s="18"/>
      <c r="F460" s="18"/>
      <c r="H460" s="16"/>
      <c r="I460" s="14"/>
      <c r="J460" s="30"/>
      <c r="K460" s="30"/>
      <c r="L460" s="30"/>
      <c r="M460" s="30"/>
    </row>
    <row r="461" spans="2:13" ht="21.6" thickBot="1" x14ac:dyDescent="0.55000000000000004">
      <c r="B461" s="17"/>
      <c r="C461" s="18">
        <v>0</v>
      </c>
      <c r="D461" s="19"/>
      <c r="E461" s="19"/>
      <c r="F461" s="19"/>
      <c r="H461" s="12">
        <f>SUM(H449:H460)</f>
        <v>6</v>
      </c>
      <c r="I461" s="43" t="str">
        <f>IF(H461=6,"YA NO PUEDE SOLICITAR DIAS ADMINISTRATIVOS","PUEDE SOLICITAR DIAS ADMINISTRATIVOS")</f>
        <v>YA NO PUEDE SOLICITAR DIAS ADMINISTRATIVOS</v>
      </c>
      <c r="J461" s="44"/>
      <c r="K461" s="44"/>
      <c r="L461" s="44"/>
      <c r="M461" s="45"/>
    </row>
    <row r="462" spans="2:13" ht="21.6" thickBot="1" x14ac:dyDescent="0.55000000000000004">
      <c r="B462" s="17"/>
      <c r="C462" s="18">
        <v>0</v>
      </c>
      <c r="D462" s="19"/>
      <c r="E462" s="19"/>
      <c r="F462" s="19"/>
      <c r="H462" s="23">
        <f>6-H461</f>
        <v>0</v>
      </c>
      <c r="I462" s="43" t="str">
        <f>IF(H462=0,"YA NO CUENTA CON ADMINISTRATIVOS","OK")</f>
        <v>YA NO CUENTA CON ADMINISTRATIVOS</v>
      </c>
      <c r="J462" s="44"/>
      <c r="K462" s="44"/>
      <c r="L462" s="44"/>
      <c r="M462" s="45"/>
    </row>
    <row r="463" spans="2:13" ht="17.399999999999999" x14ac:dyDescent="0.45">
      <c r="B463" s="17"/>
      <c r="C463" s="18">
        <v>0</v>
      </c>
      <c r="D463" s="19"/>
      <c r="E463" s="19"/>
      <c r="F463" s="19"/>
      <c r="H463" s="1"/>
    </row>
    <row r="464" spans="2:13" ht="17.399999999999999" x14ac:dyDescent="0.45">
      <c r="B464" s="17"/>
      <c r="C464" s="18">
        <v>0</v>
      </c>
      <c r="D464" s="19"/>
      <c r="E464" s="19"/>
      <c r="F464" s="19"/>
    </row>
    <row r="465" spans="2:13" ht="17.399999999999999" x14ac:dyDescent="0.45">
      <c r="B465" s="17"/>
      <c r="C465" s="18">
        <v>0</v>
      </c>
      <c r="D465" s="19"/>
      <c r="E465" s="19"/>
      <c r="F465" s="19"/>
      <c r="H465" s="24" t="s">
        <v>67</v>
      </c>
      <c r="I465" s="24"/>
      <c r="J465" s="24"/>
      <c r="K465" s="25"/>
      <c r="L465" s="25"/>
    </row>
    <row r="466" spans="2:13" ht="17.399999999999999" x14ac:dyDescent="0.45">
      <c r="B466" s="17"/>
      <c r="C466" s="18">
        <v>0</v>
      </c>
      <c r="D466" s="19"/>
      <c r="E466" s="19"/>
      <c r="F466" s="19"/>
      <c r="H466" s="24" t="s">
        <v>79</v>
      </c>
      <c r="K466" s="25">
        <v>45415</v>
      </c>
      <c r="L466" s="32" t="s">
        <v>80</v>
      </c>
      <c r="M466" s="33" t="s">
        <v>27</v>
      </c>
    </row>
    <row r="467" spans="2:13" ht="17.399999999999999" x14ac:dyDescent="0.45">
      <c r="B467" s="17"/>
      <c r="C467" s="18">
        <v>0</v>
      </c>
      <c r="D467" s="19"/>
      <c r="E467" s="19"/>
      <c r="F467" s="19"/>
      <c r="H467" s="24" t="s">
        <v>88</v>
      </c>
      <c r="K467" s="25">
        <v>45658</v>
      </c>
      <c r="L467" s="25">
        <v>46022</v>
      </c>
    </row>
    <row r="468" spans="2:13" ht="17.399999999999999" x14ac:dyDescent="0.45">
      <c r="B468" s="17"/>
      <c r="C468" s="18">
        <v>0</v>
      </c>
      <c r="D468" s="19"/>
      <c r="E468" s="19"/>
      <c r="F468" s="19"/>
    </row>
    <row r="469" spans="2:13" ht="17.399999999999999" x14ac:dyDescent="0.45">
      <c r="B469" s="17"/>
      <c r="C469" s="18">
        <v>0</v>
      </c>
      <c r="D469" s="19"/>
      <c r="E469" s="19"/>
      <c r="F469" s="19"/>
    </row>
    <row r="470" spans="2:13" ht="17.399999999999999" x14ac:dyDescent="0.45">
      <c r="B470" s="17"/>
      <c r="C470" s="18">
        <v>0</v>
      </c>
      <c r="D470" s="19"/>
      <c r="E470" s="19"/>
      <c r="F470" s="19"/>
    </row>
    <row r="471" spans="2:13" ht="17.399999999999999" x14ac:dyDescent="0.45">
      <c r="B471" s="17"/>
      <c r="C471" s="18">
        <v>0</v>
      </c>
      <c r="D471" s="19"/>
      <c r="E471" s="19"/>
      <c r="F471" s="19"/>
    </row>
    <row r="472" spans="2:13" ht="17.399999999999999" x14ac:dyDescent="0.45">
      <c r="B472" s="17"/>
      <c r="C472" s="18">
        <v>0</v>
      </c>
      <c r="D472" s="19"/>
      <c r="E472" s="19"/>
      <c r="F472" s="19"/>
    </row>
    <row r="473" spans="2:13" ht="17.399999999999999" x14ac:dyDescent="0.45">
      <c r="B473" s="17"/>
      <c r="C473" s="18">
        <v>0</v>
      </c>
      <c r="D473" s="19"/>
      <c r="E473" s="19"/>
      <c r="F473" s="19"/>
    </row>
    <row r="474" spans="2:13" ht="18" thickBot="1" x14ac:dyDescent="0.5">
      <c r="B474" s="17"/>
      <c r="C474" s="20">
        <v>0</v>
      </c>
      <c r="D474" s="21"/>
      <c r="E474" s="21"/>
      <c r="F474" s="21"/>
    </row>
    <row r="475" spans="2:13" ht="21.6" thickBot="1" x14ac:dyDescent="0.55000000000000004">
      <c r="B475" s="7">
        <f>+D449-E449</f>
        <v>0</v>
      </c>
      <c r="C475" s="46" t="str">
        <f>IF(D449&lt;=E449,"YA NO TIENE FERIADOS","PUEDE SOLICITAR DIAS FERIADOS")</f>
        <v>YA NO TIENE FERIADOS</v>
      </c>
      <c r="D475" s="47"/>
      <c r="E475" s="47"/>
      <c r="F475" s="48"/>
    </row>
    <row r="476" spans="2:13" ht="19.2" thickBot="1" x14ac:dyDescent="0.5">
      <c r="C476" s="49" t="str">
        <f>IF(E449&gt;D449,"EXISTE UN ERROR","OK")</f>
        <v>OK</v>
      </c>
      <c r="D476" s="50"/>
      <c r="E476" s="50"/>
      <c r="F476" s="51"/>
    </row>
    <row r="479" spans="2:13" ht="19.2" thickBot="1" x14ac:dyDescent="0.5">
      <c r="B479" s="22" t="s">
        <v>81</v>
      </c>
      <c r="H479" s="22" t="str">
        <f>+B479</f>
        <v>SANCHEZ SAAVEDRA CLAUDIA ANDREA</v>
      </c>
    </row>
    <row r="480" spans="2:13" ht="18.600000000000001" thickBot="1" x14ac:dyDescent="0.4">
      <c r="B480" s="5" t="s">
        <v>0</v>
      </c>
      <c r="C480" s="5" t="s">
        <v>1</v>
      </c>
      <c r="D480" s="5" t="s">
        <v>11</v>
      </c>
      <c r="E480" s="6" t="s">
        <v>2</v>
      </c>
      <c r="F480" s="6" t="s">
        <v>7</v>
      </c>
      <c r="H480" s="2" t="s">
        <v>3</v>
      </c>
      <c r="I480" s="3" t="s">
        <v>4</v>
      </c>
      <c r="J480" s="3" t="s">
        <v>5</v>
      </c>
      <c r="K480" s="3" t="s">
        <v>6</v>
      </c>
      <c r="L480" s="3" t="s">
        <v>7</v>
      </c>
      <c r="M480" s="4" t="s">
        <v>8</v>
      </c>
    </row>
    <row r="481" spans="2:13" ht="17.399999999999999" x14ac:dyDescent="0.45">
      <c r="B481" s="8">
        <v>0</v>
      </c>
      <c r="C481" s="9">
        <v>0</v>
      </c>
      <c r="D481" s="10">
        <f>+B481+C481</f>
        <v>0</v>
      </c>
      <c r="E481" s="10">
        <f>SUM(B482:B506)</f>
        <v>0</v>
      </c>
      <c r="F481" s="11"/>
      <c r="H481" s="13">
        <v>2</v>
      </c>
      <c r="I481" s="14"/>
      <c r="J481" s="27">
        <v>45729</v>
      </c>
      <c r="K481" s="27">
        <v>45730</v>
      </c>
      <c r="L481" s="35" t="s">
        <v>110</v>
      </c>
      <c r="M481" s="28"/>
    </row>
    <row r="482" spans="2:13" ht="17.399999999999999" x14ac:dyDescent="0.45">
      <c r="B482" s="17"/>
      <c r="C482" s="18">
        <v>0</v>
      </c>
      <c r="D482" s="26"/>
      <c r="E482" s="26"/>
      <c r="F482" s="18"/>
      <c r="H482" s="15">
        <v>1</v>
      </c>
      <c r="I482" s="14"/>
      <c r="J482" s="31">
        <v>45768</v>
      </c>
      <c r="K482" s="31">
        <v>45768</v>
      </c>
      <c r="L482" s="35" t="s">
        <v>183</v>
      </c>
      <c r="M482" s="29"/>
    </row>
    <row r="483" spans="2:13" ht="17.399999999999999" x14ac:dyDescent="0.45">
      <c r="B483" s="17"/>
      <c r="C483" s="18">
        <v>0</v>
      </c>
      <c r="D483" s="26"/>
      <c r="E483" s="26"/>
      <c r="F483" s="18"/>
      <c r="H483" s="15">
        <v>1</v>
      </c>
      <c r="I483" s="14"/>
      <c r="J483" s="31">
        <v>45793</v>
      </c>
      <c r="K483" s="31">
        <v>45793</v>
      </c>
      <c r="L483" s="35" t="s">
        <v>187</v>
      </c>
      <c r="M483" s="29"/>
    </row>
    <row r="484" spans="2:13" ht="17.399999999999999" x14ac:dyDescent="0.45">
      <c r="B484" s="17"/>
      <c r="C484" s="18">
        <v>0</v>
      </c>
      <c r="D484" s="26"/>
      <c r="E484" s="26"/>
      <c r="F484" s="18"/>
      <c r="H484" s="15">
        <v>1</v>
      </c>
      <c r="I484" s="14"/>
      <c r="J484" s="31">
        <v>45831</v>
      </c>
      <c r="K484" s="31">
        <v>45831</v>
      </c>
      <c r="L484" s="35" t="s">
        <v>200</v>
      </c>
      <c r="M484" s="29"/>
    </row>
    <row r="485" spans="2:13" ht="17.399999999999999" x14ac:dyDescent="0.45">
      <c r="B485" s="17"/>
      <c r="C485" s="18">
        <v>0</v>
      </c>
      <c r="D485" s="26"/>
      <c r="E485" s="26"/>
      <c r="F485" s="18"/>
      <c r="H485" s="15">
        <v>1</v>
      </c>
      <c r="I485" s="14"/>
      <c r="J485" s="31">
        <v>45838</v>
      </c>
      <c r="K485" s="31">
        <v>45838</v>
      </c>
      <c r="L485" s="35" t="s">
        <v>200</v>
      </c>
      <c r="M485" s="29"/>
    </row>
    <row r="486" spans="2:13" ht="17.399999999999999" x14ac:dyDescent="0.45">
      <c r="B486" s="17"/>
      <c r="C486" s="18">
        <v>0</v>
      </c>
      <c r="D486" s="26"/>
      <c r="E486" s="26"/>
      <c r="F486" s="18"/>
      <c r="H486" s="15"/>
      <c r="I486" s="14"/>
      <c r="J486" s="29"/>
      <c r="K486" s="29"/>
      <c r="L486" s="29"/>
      <c r="M486" s="29"/>
    </row>
    <row r="487" spans="2:13" ht="17.399999999999999" x14ac:dyDescent="0.45">
      <c r="B487" s="17"/>
      <c r="C487" s="18">
        <v>0</v>
      </c>
      <c r="D487" s="26"/>
      <c r="E487" s="26"/>
      <c r="F487" s="18"/>
      <c r="H487" s="15"/>
      <c r="I487" s="14"/>
      <c r="J487" s="29"/>
      <c r="K487" s="29"/>
      <c r="L487" s="29"/>
      <c r="M487" s="29"/>
    </row>
    <row r="488" spans="2:13" ht="17.399999999999999" x14ac:dyDescent="0.45">
      <c r="B488" s="17"/>
      <c r="C488" s="18">
        <v>0</v>
      </c>
      <c r="D488" s="26"/>
      <c r="E488" s="26"/>
      <c r="F488" s="18"/>
      <c r="H488" s="15"/>
      <c r="I488" s="14"/>
      <c r="J488" s="29"/>
      <c r="K488" s="29"/>
      <c r="L488" s="29"/>
      <c r="M488" s="29"/>
    </row>
    <row r="489" spans="2:13" ht="17.399999999999999" x14ac:dyDescent="0.45">
      <c r="B489" s="17"/>
      <c r="C489" s="18">
        <v>0</v>
      </c>
      <c r="D489" s="26"/>
      <c r="E489" s="26"/>
      <c r="F489" s="18"/>
      <c r="H489" s="15"/>
      <c r="I489" s="14"/>
      <c r="J489" s="29"/>
      <c r="K489" s="29"/>
      <c r="L489" s="29"/>
      <c r="M489" s="29"/>
    </row>
    <row r="490" spans="2:13" ht="17.399999999999999" x14ac:dyDescent="0.45">
      <c r="B490" s="17"/>
      <c r="C490" s="18">
        <v>0</v>
      </c>
      <c r="D490" s="26"/>
      <c r="E490" s="26"/>
      <c r="F490" s="18"/>
      <c r="H490" s="15"/>
      <c r="I490" s="14"/>
      <c r="J490" s="29"/>
      <c r="K490" s="29"/>
      <c r="L490" s="29"/>
      <c r="M490" s="29"/>
    </row>
    <row r="491" spans="2:13" ht="17.399999999999999" x14ac:dyDescent="0.45">
      <c r="B491" s="17"/>
      <c r="C491" s="18">
        <v>0</v>
      </c>
      <c r="D491" s="18"/>
      <c r="E491" s="18"/>
      <c r="F491" s="18"/>
      <c r="H491" s="15"/>
      <c r="I491" s="14"/>
      <c r="J491" s="29"/>
      <c r="K491" s="29"/>
      <c r="L491" s="29"/>
      <c r="M491" s="29"/>
    </row>
    <row r="492" spans="2:13" ht="18" thickBot="1" x14ac:dyDescent="0.5">
      <c r="B492" s="17"/>
      <c r="C492" s="18">
        <v>0</v>
      </c>
      <c r="D492" s="18"/>
      <c r="E492" s="18"/>
      <c r="F492" s="18"/>
      <c r="H492" s="16"/>
      <c r="I492" s="14"/>
      <c r="J492" s="30"/>
      <c r="K492" s="30"/>
      <c r="L492" s="30"/>
      <c r="M492" s="30"/>
    </row>
    <row r="493" spans="2:13" ht="21.6" thickBot="1" x14ac:dyDescent="0.55000000000000004">
      <c r="B493" s="17"/>
      <c r="C493" s="18">
        <v>0</v>
      </c>
      <c r="D493" s="19"/>
      <c r="E493" s="19"/>
      <c r="F493" s="19"/>
      <c r="H493" s="12">
        <f>SUM(H481:H492)</f>
        <v>6</v>
      </c>
      <c r="I493" s="43" t="str">
        <f>IF(H493=6,"YA NO PUEDE SOLICITAR DIAS ADMINISTRATIVOS","PUEDE SOLICITAR DIAS ADMINISTRATIVOS")</f>
        <v>YA NO PUEDE SOLICITAR DIAS ADMINISTRATIVOS</v>
      </c>
      <c r="J493" s="44"/>
      <c r="K493" s="44"/>
      <c r="L493" s="44"/>
      <c r="M493" s="45"/>
    </row>
    <row r="494" spans="2:13" ht="21.6" thickBot="1" x14ac:dyDescent="0.55000000000000004">
      <c r="B494" s="17"/>
      <c r="C494" s="18">
        <v>0</v>
      </c>
      <c r="D494" s="19"/>
      <c r="E494" s="19"/>
      <c r="F494" s="19"/>
      <c r="H494" s="23">
        <f>6-H493</f>
        <v>0</v>
      </c>
      <c r="I494" s="43" t="str">
        <f>IF(H494=0,"YA NO CUENTA CON ADMINISTRATIVOS","OK")</f>
        <v>YA NO CUENTA CON ADMINISTRATIVOS</v>
      </c>
      <c r="J494" s="44"/>
      <c r="K494" s="44"/>
      <c r="L494" s="44"/>
      <c r="M494" s="45"/>
    </row>
    <row r="495" spans="2:13" ht="17.399999999999999" x14ac:dyDescent="0.45">
      <c r="B495" s="17"/>
      <c r="C495" s="18">
        <v>0</v>
      </c>
      <c r="D495" s="19"/>
      <c r="E495" s="19"/>
      <c r="F495" s="19"/>
      <c r="H495" s="1"/>
    </row>
    <row r="496" spans="2:13" ht="17.399999999999999" x14ac:dyDescent="0.45">
      <c r="B496" s="17"/>
      <c r="C496" s="18">
        <v>0</v>
      </c>
      <c r="D496" s="19"/>
      <c r="E496" s="19"/>
      <c r="F496" s="19"/>
    </row>
    <row r="497" spans="2:13" ht="17.399999999999999" x14ac:dyDescent="0.45">
      <c r="B497" s="17"/>
      <c r="C497" s="18">
        <v>0</v>
      </c>
      <c r="D497" s="19"/>
      <c r="E497" s="19"/>
      <c r="F497" s="19"/>
      <c r="H497" s="24" t="s">
        <v>67</v>
      </c>
      <c r="I497" s="24"/>
      <c r="J497" s="24"/>
      <c r="K497" s="25"/>
      <c r="L497" s="25"/>
    </row>
    <row r="498" spans="2:13" ht="17.399999999999999" x14ac:dyDescent="0.45">
      <c r="B498" s="17"/>
      <c r="C498" s="18">
        <v>0</v>
      </c>
      <c r="D498" s="19"/>
      <c r="E498" s="19"/>
      <c r="F498" s="19"/>
      <c r="H498" s="24" t="s">
        <v>30</v>
      </c>
      <c r="K498" s="25">
        <v>45658</v>
      </c>
      <c r="L498" s="32">
        <v>46023</v>
      </c>
      <c r="M498" s="33" t="s">
        <v>27</v>
      </c>
    </row>
    <row r="499" spans="2:13" ht="17.399999999999999" x14ac:dyDescent="0.45">
      <c r="B499" s="17"/>
      <c r="C499" s="18">
        <v>0</v>
      </c>
      <c r="D499" s="19"/>
      <c r="E499" s="19"/>
      <c r="F499" s="19"/>
      <c r="H499" s="24" t="s">
        <v>88</v>
      </c>
      <c r="K499" s="25">
        <v>45677</v>
      </c>
      <c r="L499" s="25">
        <v>45838</v>
      </c>
    </row>
    <row r="500" spans="2:13" ht="17.399999999999999" x14ac:dyDescent="0.45">
      <c r="B500" s="17"/>
      <c r="C500" s="18">
        <v>0</v>
      </c>
      <c r="D500" s="19"/>
      <c r="E500" s="19"/>
      <c r="F500" s="19"/>
    </row>
    <row r="501" spans="2:13" ht="17.399999999999999" x14ac:dyDescent="0.45">
      <c r="B501" s="17"/>
      <c r="C501" s="18">
        <v>0</v>
      </c>
      <c r="D501" s="19"/>
      <c r="E501" s="19"/>
      <c r="F501" s="19"/>
    </row>
    <row r="502" spans="2:13" ht="17.399999999999999" x14ac:dyDescent="0.45">
      <c r="B502" s="17"/>
      <c r="C502" s="18">
        <v>0</v>
      </c>
      <c r="D502" s="19"/>
      <c r="E502" s="19"/>
      <c r="F502" s="19"/>
    </row>
    <row r="503" spans="2:13" ht="17.399999999999999" x14ac:dyDescent="0.45">
      <c r="B503" s="17"/>
      <c r="C503" s="18">
        <v>0</v>
      </c>
      <c r="D503" s="19"/>
      <c r="E503" s="19"/>
      <c r="F503" s="19"/>
    </row>
    <row r="504" spans="2:13" ht="17.399999999999999" x14ac:dyDescent="0.45">
      <c r="B504" s="17"/>
      <c r="C504" s="18">
        <v>0</v>
      </c>
      <c r="D504" s="19"/>
      <c r="E504" s="19"/>
      <c r="F504" s="19"/>
    </row>
    <row r="505" spans="2:13" ht="17.399999999999999" x14ac:dyDescent="0.45">
      <c r="B505" s="17"/>
      <c r="C505" s="18">
        <v>0</v>
      </c>
      <c r="D505" s="19"/>
      <c r="E505" s="19"/>
      <c r="F505" s="19"/>
    </row>
    <row r="506" spans="2:13" ht="18" thickBot="1" x14ac:dyDescent="0.5">
      <c r="B506" s="17"/>
      <c r="C506" s="20">
        <v>0</v>
      </c>
      <c r="D506" s="21"/>
      <c r="E506" s="21"/>
      <c r="F506" s="21"/>
    </row>
    <row r="507" spans="2:13" ht="21.6" thickBot="1" x14ac:dyDescent="0.55000000000000004">
      <c r="B507" s="7">
        <f>+D481-E481</f>
        <v>0</v>
      </c>
      <c r="C507" s="46" t="str">
        <f>IF(D481&lt;=E481,"YA NO TIENE FERIADOS","PUEDE SOLICITAR DIAS FERIADOS")</f>
        <v>YA NO TIENE FERIADOS</v>
      </c>
      <c r="D507" s="47"/>
      <c r="E507" s="47"/>
      <c r="F507" s="48"/>
    </row>
    <row r="508" spans="2:13" ht="19.2" thickBot="1" x14ac:dyDescent="0.5">
      <c r="C508" s="49" t="str">
        <f>IF(E481&gt;D481,"EXISTE UN ERROR","OK")</f>
        <v>OK</v>
      </c>
      <c r="D508" s="50"/>
      <c r="E508" s="50"/>
      <c r="F508" s="51"/>
    </row>
    <row r="511" spans="2:13" ht="19.2" thickBot="1" x14ac:dyDescent="0.5">
      <c r="B511" s="22" t="s">
        <v>14</v>
      </c>
      <c r="H511" s="22" t="str">
        <f>+B511</f>
        <v>VIDAL DIAZ MONICA PAULINA</v>
      </c>
    </row>
    <row r="512" spans="2:13" ht="18.600000000000001" thickBot="1" x14ac:dyDescent="0.4">
      <c r="B512" s="5" t="s">
        <v>0</v>
      </c>
      <c r="C512" s="5" t="s">
        <v>1</v>
      </c>
      <c r="D512" s="5" t="s">
        <v>11</v>
      </c>
      <c r="E512" s="6" t="s">
        <v>2</v>
      </c>
      <c r="F512" s="6" t="s">
        <v>7</v>
      </c>
      <c r="H512" s="2" t="s">
        <v>3</v>
      </c>
      <c r="I512" s="3" t="s">
        <v>4</v>
      </c>
      <c r="J512" s="3" t="s">
        <v>5</v>
      </c>
      <c r="K512" s="3" t="s">
        <v>6</v>
      </c>
      <c r="L512" s="3" t="s">
        <v>7</v>
      </c>
      <c r="M512" s="4" t="s">
        <v>8</v>
      </c>
    </row>
    <row r="513" spans="2:13" ht="17.399999999999999" x14ac:dyDescent="0.45">
      <c r="B513" s="8">
        <v>15</v>
      </c>
      <c r="C513" s="9">
        <v>0</v>
      </c>
      <c r="D513" s="10">
        <f>+B513+C513</f>
        <v>15</v>
      </c>
      <c r="E513" s="10">
        <f>SUM(B514:B538)</f>
        <v>15</v>
      </c>
      <c r="F513" s="11"/>
      <c r="H513" s="13">
        <v>1</v>
      </c>
      <c r="I513" s="14"/>
      <c r="J513" s="27">
        <v>45685</v>
      </c>
      <c r="K513" s="27">
        <v>45685</v>
      </c>
      <c r="L513" s="35" t="s">
        <v>178</v>
      </c>
      <c r="M513" s="28"/>
    </row>
    <row r="514" spans="2:13" ht="17.399999999999999" x14ac:dyDescent="0.45">
      <c r="B514" s="17">
        <v>10</v>
      </c>
      <c r="C514" s="18">
        <v>0</v>
      </c>
      <c r="D514" s="26">
        <v>45698</v>
      </c>
      <c r="E514" s="26">
        <v>45709</v>
      </c>
      <c r="F514" s="34" t="s">
        <v>91</v>
      </c>
      <c r="H514" s="15">
        <v>1</v>
      </c>
      <c r="I514" s="14"/>
      <c r="J514" s="31">
        <v>45719</v>
      </c>
      <c r="K514" s="31">
        <v>45719</v>
      </c>
      <c r="L514" s="35" t="s">
        <v>179</v>
      </c>
      <c r="M514" s="29"/>
    </row>
    <row r="515" spans="2:13" ht="17.399999999999999" x14ac:dyDescent="0.45">
      <c r="B515" s="17">
        <v>5</v>
      </c>
      <c r="C515" s="18">
        <v>0</v>
      </c>
      <c r="D515" s="26">
        <v>45761</v>
      </c>
      <c r="E515" s="26">
        <v>45768</v>
      </c>
      <c r="F515" s="34" t="s">
        <v>105</v>
      </c>
      <c r="H515" s="15">
        <v>1</v>
      </c>
      <c r="I515" s="14"/>
      <c r="J515" s="31">
        <v>45747</v>
      </c>
      <c r="K515" s="31">
        <v>45747</v>
      </c>
      <c r="L515" s="35" t="s">
        <v>110</v>
      </c>
      <c r="M515" s="29"/>
    </row>
    <row r="516" spans="2:13" ht="17.399999999999999" x14ac:dyDescent="0.45">
      <c r="B516" s="17"/>
      <c r="C516" s="18">
        <v>0</v>
      </c>
      <c r="D516" s="26"/>
      <c r="E516" s="26"/>
      <c r="F516" s="18"/>
      <c r="H516" s="15">
        <v>1</v>
      </c>
      <c r="I516" s="14"/>
      <c r="J516" s="31">
        <v>45758</v>
      </c>
      <c r="K516" s="31">
        <v>45758</v>
      </c>
      <c r="L516" s="35" t="s">
        <v>182</v>
      </c>
      <c r="M516" s="29"/>
    </row>
    <row r="517" spans="2:13" ht="17.399999999999999" x14ac:dyDescent="0.45">
      <c r="B517" s="17"/>
      <c r="C517" s="18">
        <v>0</v>
      </c>
      <c r="D517" s="26"/>
      <c r="E517" s="26"/>
      <c r="F517" s="18"/>
      <c r="H517" s="15">
        <v>2</v>
      </c>
      <c r="I517" s="14"/>
      <c r="J517" s="31">
        <v>45769</v>
      </c>
      <c r="K517" s="31">
        <v>45770</v>
      </c>
      <c r="L517" s="35" t="s">
        <v>182</v>
      </c>
      <c r="M517" s="29"/>
    </row>
    <row r="518" spans="2:13" ht="17.399999999999999" x14ac:dyDescent="0.45">
      <c r="B518" s="17"/>
      <c r="C518" s="18">
        <v>0</v>
      </c>
      <c r="D518" s="26"/>
      <c r="E518" s="26"/>
      <c r="F518" s="18"/>
      <c r="H518" s="15"/>
      <c r="I518" s="14"/>
      <c r="J518" s="29"/>
      <c r="K518" s="29"/>
      <c r="L518" s="29"/>
      <c r="M518" s="29"/>
    </row>
    <row r="519" spans="2:13" ht="17.399999999999999" x14ac:dyDescent="0.45">
      <c r="B519" s="17"/>
      <c r="C519" s="18">
        <v>0</v>
      </c>
      <c r="D519" s="26"/>
      <c r="E519" s="26"/>
      <c r="F519" s="18"/>
      <c r="H519" s="15"/>
      <c r="I519" s="14"/>
      <c r="J519" s="29"/>
      <c r="K519" s="29"/>
      <c r="L519" s="29"/>
      <c r="M519" s="29"/>
    </row>
    <row r="520" spans="2:13" ht="17.399999999999999" x14ac:dyDescent="0.45">
      <c r="B520" s="17"/>
      <c r="C520" s="18">
        <v>0</v>
      </c>
      <c r="D520" s="26"/>
      <c r="E520" s="26"/>
      <c r="F520" s="18"/>
      <c r="H520" s="15"/>
      <c r="I520" s="14"/>
      <c r="J520" s="29"/>
      <c r="K520" s="29"/>
      <c r="L520" s="29"/>
      <c r="M520" s="29"/>
    </row>
    <row r="521" spans="2:13" ht="17.399999999999999" x14ac:dyDescent="0.45">
      <c r="B521" s="17"/>
      <c r="C521" s="18">
        <v>0</v>
      </c>
      <c r="D521" s="26"/>
      <c r="E521" s="26"/>
      <c r="F521" s="18"/>
      <c r="H521" s="15"/>
      <c r="I521" s="14"/>
      <c r="J521" s="29"/>
      <c r="K521" s="29"/>
      <c r="L521" s="29"/>
      <c r="M521" s="29"/>
    </row>
    <row r="522" spans="2:13" ht="17.399999999999999" x14ac:dyDescent="0.45">
      <c r="B522" s="17"/>
      <c r="C522" s="18">
        <v>0</v>
      </c>
      <c r="D522" s="26"/>
      <c r="E522" s="26"/>
      <c r="F522" s="18"/>
      <c r="H522" s="15"/>
      <c r="I522" s="14"/>
      <c r="J522" s="29"/>
      <c r="K522" s="29"/>
      <c r="L522" s="29"/>
      <c r="M522" s="29"/>
    </row>
    <row r="523" spans="2:13" ht="17.399999999999999" x14ac:dyDescent="0.45">
      <c r="B523" s="17"/>
      <c r="C523" s="18">
        <v>0</v>
      </c>
      <c r="D523" s="18"/>
      <c r="E523" s="18"/>
      <c r="F523" s="18"/>
      <c r="H523" s="15"/>
      <c r="I523" s="14"/>
      <c r="J523" s="29"/>
      <c r="K523" s="29"/>
      <c r="L523" s="29"/>
      <c r="M523" s="29"/>
    </row>
    <row r="524" spans="2:13" ht="18" thickBot="1" x14ac:dyDescent="0.5">
      <c r="B524" s="17"/>
      <c r="C524" s="18">
        <v>0</v>
      </c>
      <c r="D524" s="18"/>
      <c r="E524" s="18"/>
      <c r="F524" s="18"/>
      <c r="H524" s="16"/>
      <c r="I524" s="14"/>
      <c r="J524" s="30"/>
      <c r="K524" s="30"/>
      <c r="L524" s="30"/>
      <c r="M524" s="30"/>
    </row>
    <row r="525" spans="2:13" ht="21.6" thickBot="1" x14ac:dyDescent="0.55000000000000004">
      <c r="B525" s="17"/>
      <c r="C525" s="18">
        <v>0</v>
      </c>
      <c r="D525" s="19"/>
      <c r="E525" s="19"/>
      <c r="F525" s="19"/>
      <c r="H525" s="12">
        <f>SUM(H513:H524)</f>
        <v>6</v>
      </c>
      <c r="I525" s="43" t="str">
        <f>IF(H525=6,"YA NO PUEDE SOLICITAR DIAS ADMINISTRATIVOS","PUEDE SOLICITAR DIAS ADMINISTRATIVOS")</f>
        <v>YA NO PUEDE SOLICITAR DIAS ADMINISTRATIVOS</v>
      </c>
      <c r="J525" s="44"/>
      <c r="K525" s="44"/>
      <c r="L525" s="44"/>
      <c r="M525" s="45"/>
    </row>
    <row r="526" spans="2:13" ht="21.6" thickBot="1" x14ac:dyDescent="0.55000000000000004">
      <c r="B526" s="17"/>
      <c r="C526" s="18">
        <v>0</v>
      </c>
      <c r="D526" s="19"/>
      <c r="E526" s="19"/>
      <c r="F526" s="19"/>
      <c r="H526" s="23">
        <f>6-H525</f>
        <v>0</v>
      </c>
      <c r="I526" s="43" t="str">
        <f>IF(H526=0,"YA NO CUENTA CON ADMINISTRATIVOS","OK")</f>
        <v>YA NO CUENTA CON ADMINISTRATIVOS</v>
      </c>
      <c r="J526" s="44"/>
      <c r="K526" s="44"/>
      <c r="L526" s="44"/>
      <c r="M526" s="45"/>
    </row>
    <row r="527" spans="2:13" ht="17.399999999999999" x14ac:dyDescent="0.45">
      <c r="B527" s="17"/>
      <c r="C527" s="18">
        <v>0</v>
      </c>
      <c r="D527" s="19"/>
      <c r="E527" s="19"/>
      <c r="F527" s="19"/>
      <c r="H527" s="1"/>
    </row>
    <row r="528" spans="2:13" ht="17.399999999999999" x14ac:dyDescent="0.45">
      <c r="B528" s="17"/>
      <c r="C528" s="18">
        <v>0</v>
      </c>
      <c r="D528" s="19"/>
      <c r="E528" s="19"/>
      <c r="F528" s="19"/>
    </row>
    <row r="529" spans="2:13" ht="17.399999999999999" x14ac:dyDescent="0.45">
      <c r="B529" s="17"/>
      <c r="C529" s="18">
        <v>0</v>
      </c>
      <c r="D529" s="19"/>
      <c r="E529" s="19"/>
      <c r="F529" s="19"/>
      <c r="H529" s="24" t="s">
        <v>67</v>
      </c>
      <c r="I529" s="24"/>
      <c r="J529" s="24"/>
      <c r="K529" s="25"/>
      <c r="L529" s="25"/>
    </row>
    <row r="530" spans="2:13" ht="17.399999999999999" x14ac:dyDescent="0.45">
      <c r="B530" s="17"/>
      <c r="C530" s="18">
        <v>0</v>
      </c>
      <c r="D530" s="19"/>
      <c r="E530" s="19"/>
      <c r="F530" s="19"/>
      <c r="H530" s="24" t="s">
        <v>68</v>
      </c>
      <c r="K530" s="25">
        <v>45292</v>
      </c>
      <c r="L530" s="32" t="s">
        <v>22</v>
      </c>
      <c r="M530" s="33" t="s">
        <v>27</v>
      </c>
    </row>
    <row r="531" spans="2:13" ht="17.399999999999999" x14ac:dyDescent="0.45">
      <c r="B531" s="17"/>
      <c r="C531" s="18">
        <v>0</v>
      </c>
      <c r="D531" s="19"/>
      <c r="E531" s="19"/>
      <c r="F531" s="19"/>
      <c r="H531" s="24" t="s">
        <v>88</v>
      </c>
      <c r="K531" s="25">
        <v>45658</v>
      </c>
      <c r="L531" s="25">
        <v>46022</v>
      </c>
    </row>
    <row r="532" spans="2:13" ht="17.399999999999999" x14ac:dyDescent="0.45">
      <c r="B532" s="17"/>
      <c r="C532" s="18">
        <v>0</v>
      </c>
      <c r="D532" s="19"/>
      <c r="E532" s="19"/>
      <c r="F532" s="19"/>
    </row>
    <row r="533" spans="2:13" ht="17.399999999999999" x14ac:dyDescent="0.45">
      <c r="B533" s="17"/>
      <c r="C533" s="18">
        <v>0</v>
      </c>
      <c r="D533" s="19"/>
      <c r="E533" s="19"/>
      <c r="F533" s="19"/>
    </row>
    <row r="534" spans="2:13" ht="17.399999999999999" x14ac:dyDescent="0.45">
      <c r="B534" s="17"/>
      <c r="C534" s="18">
        <v>0</v>
      </c>
      <c r="D534" s="19"/>
      <c r="E534" s="19"/>
      <c r="F534" s="19"/>
    </row>
    <row r="535" spans="2:13" ht="17.399999999999999" x14ac:dyDescent="0.45">
      <c r="B535" s="17"/>
      <c r="C535" s="18">
        <v>0</v>
      </c>
      <c r="D535" s="19"/>
      <c r="E535" s="19"/>
      <c r="F535" s="19"/>
    </row>
    <row r="536" spans="2:13" ht="17.399999999999999" x14ac:dyDescent="0.45">
      <c r="B536" s="17"/>
      <c r="C536" s="18">
        <v>0</v>
      </c>
      <c r="D536" s="19"/>
      <c r="E536" s="19"/>
      <c r="F536" s="19"/>
    </row>
    <row r="537" spans="2:13" ht="17.399999999999999" x14ac:dyDescent="0.45">
      <c r="B537" s="17"/>
      <c r="C537" s="18">
        <v>0</v>
      </c>
      <c r="D537" s="19"/>
      <c r="E537" s="19"/>
      <c r="F537" s="19"/>
    </row>
    <row r="538" spans="2:13" ht="18" thickBot="1" x14ac:dyDescent="0.5">
      <c r="B538" s="17"/>
      <c r="C538" s="20">
        <v>0</v>
      </c>
      <c r="D538" s="21"/>
      <c r="E538" s="21"/>
      <c r="F538" s="21"/>
    </row>
    <row r="539" spans="2:13" ht="21.6" thickBot="1" x14ac:dyDescent="0.55000000000000004">
      <c r="B539" s="7">
        <f>+D513-E513</f>
        <v>0</v>
      </c>
      <c r="C539" s="46" t="str">
        <f>IF(D513&lt;=E513,"YA NO TIENE FERIADOS","PUEDE SOLICITAR DIAS FERIADOS")</f>
        <v>YA NO TIENE FERIADOS</v>
      </c>
      <c r="D539" s="47"/>
      <c r="E539" s="47"/>
      <c r="F539" s="48"/>
    </row>
    <row r="540" spans="2:13" ht="19.2" thickBot="1" x14ac:dyDescent="0.5">
      <c r="C540" s="49" t="str">
        <f>IF(E513&gt;D513,"EXISTE UN ERROR","OK")</f>
        <v>OK</v>
      </c>
      <c r="D540" s="50"/>
      <c r="E540" s="50"/>
      <c r="F540" s="51"/>
    </row>
    <row r="543" spans="2:13" ht="19.2" thickBot="1" x14ac:dyDescent="0.5">
      <c r="B543" s="22" t="s">
        <v>82</v>
      </c>
      <c r="H543" s="22" t="str">
        <f>+B543</f>
        <v>ZUÑIGA ARAYA YOSELINNE E.</v>
      </c>
    </row>
    <row r="544" spans="2:13" ht="18.600000000000001" thickBot="1" x14ac:dyDescent="0.4">
      <c r="B544" s="5" t="s">
        <v>0</v>
      </c>
      <c r="C544" s="5" t="s">
        <v>1</v>
      </c>
      <c r="D544" s="5" t="s">
        <v>11</v>
      </c>
      <c r="E544" s="6" t="s">
        <v>2</v>
      </c>
      <c r="F544" s="6" t="s">
        <v>7</v>
      </c>
      <c r="H544" s="2" t="s">
        <v>3</v>
      </c>
      <c r="I544" s="3" t="s">
        <v>4</v>
      </c>
      <c r="J544" s="3" t="s">
        <v>5</v>
      </c>
      <c r="K544" s="3" t="s">
        <v>6</v>
      </c>
      <c r="L544" s="3" t="s">
        <v>7</v>
      </c>
      <c r="M544" s="4" t="s">
        <v>8</v>
      </c>
    </row>
    <row r="545" spans="2:13" ht="17.399999999999999" x14ac:dyDescent="0.45">
      <c r="B545" s="8">
        <v>10</v>
      </c>
      <c r="C545" s="9">
        <v>0</v>
      </c>
      <c r="D545" s="10">
        <f>+B545+C545</f>
        <v>10</v>
      </c>
      <c r="E545" s="10">
        <f>SUM(B546:B570)</f>
        <v>0</v>
      </c>
      <c r="F545" s="11"/>
      <c r="H545" s="13">
        <v>1</v>
      </c>
      <c r="I545" s="14"/>
      <c r="J545" s="27">
        <v>45719</v>
      </c>
      <c r="K545" s="27">
        <v>45719</v>
      </c>
      <c r="L545" s="35" t="s">
        <v>179</v>
      </c>
      <c r="M545" s="28"/>
    </row>
    <row r="546" spans="2:13" ht="17.399999999999999" x14ac:dyDescent="0.45">
      <c r="B546" s="17"/>
      <c r="C546" s="18">
        <v>0</v>
      </c>
      <c r="D546" s="26"/>
      <c r="E546" s="26"/>
      <c r="F546" s="18"/>
      <c r="H546" s="15">
        <v>0.5</v>
      </c>
      <c r="I546" s="14" t="s">
        <v>10</v>
      </c>
      <c r="J546" s="31">
        <v>45824</v>
      </c>
      <c r="K546" s="31">
        <v>45824</v>
      </c>
      <c r="L546" s="35" t="s">
        <v>200</v>
      </c>
      <c r="M546" s="29"/>
    </row>
    <row r="547" spans="2:13" ht="17.399999999999999" x14ac:dyDescent="0.45">
      <c r="B547" s="17"/>
      <c r="C547" s="18">
        <v>0</v>
      </c>
      <c r="D547" s="26"/>
      <c r="E547" s="26"/>
      <c r="F547" s="18"/>
      <c r="H547" s="15">
        <v>1</v>
      </c>
      <c r="I547" s="14"/>
      <c r="J547" s="31">
        <v>45911</v>
      </c>
      <c r="K547" s="31">
        <v>45911</v>
      </c>
      <c r="L547" s="35" t="s">
        <v>176</v>
      </c>
      <c r="M547" s="29"/>
    </row>
    <row r="548" spans="2:13" ht="17.399999999999999" x14ac:dyDescent="0.45">
      <c r="B548" s="17"/>
      <c r="C548" s="18">
        <v>0</v>
      </c>
      <c r="D548" s="26"/>
      <c r="E548" s="26"/>
      <c r="F548" s="18"/>
      <c r="H548" s="15"/>
      <c r="I548" s="14"/>
      <c r="J548" s="31"/>
      <c r="K548" s="31"/>
      <c r="L548" s="29"/>
      <c r="M548" s="29"/>
    </row>
    <row r="549" spans="2:13" ht="17.399999999999999" x14ac:dyDescent="0.45">
      <c r="B549" s="17"/>
      <c r="C549" s="18">
        <v>0</v>
      </c>
      <c r="D549" s="26"/>
      <c r="E549" s="26"/>
      <c r="F549" s="18"/>
      <c r="H549" s="15"/>
      <c r="I549" s="14"/>
      <c r="J549" s="31"/>
      <c r="K549" s="31"/>
      <c r="L549" s="29"/>
      <c r="M549" s="29"/>
    </row>
    <row r="550" spans="2:13" ht="17.399999999999999" x14ac:dyDescent="0.45">
      <c r="B550" s="17"/>
      <c r="C550" s="18">
        <v>0</v>
      </c>
      <c r="D550" s="26"/>
      <c r="E550" s="26"/>
      <c r="F550" s="18"/>
      <c r="H550" s="15"/>
      <c r="I550" s="14"/>
      <c r="J550" s="29"/>
      <c r="K550" s="29"/>
      <c r="L550" s="29"/>
      <c r="M550" s="29"/>
    </row>
    <row r="551" spans="2:13" ht="17.399999999999999" x14ac:dyDescent="0.45">
      <c r="B551" s="17"/>
      <c r="C551" s="18">
        <v>0</v>
      </c>
      <c r="D551" s="26"/>
      <c r="E551" s="26"/>
      <c r="F551" s="18"/>
      <c r="H551" s="15"/>
      <c r="I551" s="14"/>
      <c r="J551" s="29"/>
      <c r="K551" s="29"/>
      <c r="L551" s="29"/>
      <c r="M551" s="29"/>
    </row>
    <row r="552" spans="2:13" ht="17.399999999999999" x14ac:dyDescent="0.45">
      <c r="B552" s="17"/>
      <c r="C552" s="18">
        <v>0</v>
      </c>
      <c r="D552" s="26"/>
      <c r="E552" s="26"/>
      <c r="F552" s="18"/>
      <c r="H552" s="15"/>
      <c r="I552" s="14"/>
      <c r="J552" s="29"/>
      <c r="K552" s="29"/>
      <c r="L552" s="29"/>
      <c r="M552" s="29"/>
    </row>
    <row r="553" spans="2:13" ht="17.399999999999999" x14ac:dyDescent="0.45">
      <c r="B553" s="17"/>
      <c r="C553" s="18">
        <v>0</v>
      </c>
      <c r="D553" s="26"/>
      <c r="E553" s="26"/>
      <c r="F553" s="18"/>
      <c r="H553" s="15"/>
      <c r="I553" s="14"/>
      <c r="J553" s="29"/>
      <c r="K553" s="29"/>
      <c r="L553" s="29"/>
      <c r="M553" s="29"/>
    </row>
    <row r="554" spans="2:13" ht="17.399999999999999" x14ac:dyDescent="0.45">
      <c r="B554" s="17"/>
      <c r="C554" s="18">
        <v>0</v>
      </c>
      <c r="D554" s="26"/>
      <c r="E554" s="26"/>
      <c r="F554" s="18"/>
      <c r="H554" s="15"/>
      <c r="I554" s="14"/>
      <c r="J554" s="29"/>
      <c r="K554" s="29"/>
      <c r="L554" s="29"/>
      <c r="M554" s="29"/>
    </row>
    <row r="555" spans="2:13" ht="17.399999999999999" x14ac:dyDescent="0.45">
      <c r="B555" s="17"/>
      <c r="C555" s="18">
        <v>0</v>
      </c>
      <c r="D555" s="18"/>
      <c r="E555" s="18"/>
      <c r="F555" s="18"/>
      <c r="H555" s="15"/>
      <c r="I555" s="14"/>
      <c r="J555" s="29"/>
      <c r="K555" s="29"/>
      <c r="L555" s="29"/>
      <c r="M555" s="29"/>
    </row>
    <row r="556" spans="2:13" ht="18" thickBot="1" x14ac:dyDescent="0.5">
      <c r="B556" s="17"/>
      <c r="C556" s="18">
        <v>0</v>
      </c>
      <c r="D556" s="18"/>
      <c r="E556" s="18"/>
      <c r="F556" s="18"/>
      <c r="H556" s="16"/>
      <c r="I556" s="14"/>
      <c r="J556" s="30"/>
      <c r="K556" s="30"/>
      <c r="L556" s="30"/>
      <c r="M556" s="30"/>
    </row>
    <row r="557" spans="2:13" ht="21.6" thickBot="1" x14ac:dyDescent="0.55000000000000004">
      <c r="B557" s="17"/>
      <c r="C557" s="18">
        <v>0</v>
      </c>
      <c r="D557" s="19"/>
      <c r="E557" s="19"/>
      <c r="F557" s="19"/>
      <c r="H557" s="12">
        <f>SUM(H545:H556)</f>
        <v>2.5</v>
      </c>
      <c r="I557" s="43" t="str">
        <f>IF(H557=6,"YA NO PUEDE SOLICITAR DIAS ADMINISTRATIVOS","PUEDE SOLICITAR DIAS ADMINISTRATIVOS")</f>
        <v>PUEDE SOLICITAR DIAS ADMINISTRATIVOS</v>
      </c>
      <c r="J557" s="44"/>
      <c r="K557" s="44"/>
      <c r="L557" s="44"/>
      <c r="M557" s="45"/>
    </row>
    <row r="558" spans="2:13" ht="21.6" thickBot="1" x14ac:dyDescent="0.55000000000000004">
      <c r="B558" s="17"/>
      <c r="C558" s="18">
        <v>0</v>
      </c>
      <c r="D558" s="19"/>
      <c r="E558" s="19"/>
      <c r="F558" s="19"/>
      <c r="H558" s="23">
        <f>6-H557</f>
        <v>3.5</v>
      </c>
      <c r="I558" s="43" t="str">
        <f>IF(H558=0,"YA NO CUENTA CON ADMINISTRATIVOS","OK")</f>
        <v>OK</v>
      </c>
      <c r="J558" s="44"/>
      <c r="K558" s="44"/>
      <c r="L558" s="44"/>
      <c r="M558" s="45"/>
    </row>
    <row r="559" spans="2:13" ht="17.399999999999999" x14ac:dyDescent="0.45">
      <c r="B559" s="17"/>
      <c r="C559" s="18">
        <v>0</v>
      </c>
      <c r="D559" s="19"/>
      <c r="E559" s="19"/>
      <c r="F559" s="19"/>
      <c r="H559" s="1"/>
    </row>
    <row r="560" spans="2:13" ht="17.399999999999999" x14ac:dyDescent="0.45">
      <c r="B560" s="17"/>
      <c r="C560" s="18">
        <v>0</v>
      </c>
      <c r="D560" s="19"/>
      <c r="E560" s="19"/>
      <c r="F560" s="19"/>
    </row>
    <row r="561" spans="2:13" ht="17.399999999999999" x14ac:dyDescent="0.45">
      <c r="B561" s="17"/>
      <c r="C561" s="18">
        <v>0</v>
      </c>
      <c r="D561" s="19"/>
      <c r="E561" s="19"/>
      <c r="F561" s="19"/>
      <c r="H561" s="24" t="s">
        <v>67</v>
      </c>
      <c r="I561" s="24"/>
      <c r="J561" s="24"/>
      <c r="K561" s="25"/>
      <c r="L561" s="25"/>
    </row>
    <row r="562" spans="2:13" ht="17.399999999999999" x14ac:dyDescent="0.45">
      <c r="B562" s="17"/>
      <c r="C562" s="18">
        <v>0</v>
      </c>
      <c r="D562" s="19"/>
      <c r="E562" s="19"/>
      <c r="F562" s="19"/>
      <c r="H562" s="24" t="s">
        <v>83</v>
      </c>
      <c r="K562" s="25">
        <v>45505</v>
      </c>
      <c r="L562" s="32" t="s">
        <v>80</v>
      </c>
      <c r="M562" s="33" t="s">
        <v>27</v>
      </c>
    </row>
    <row r="563" spans="2:13" ht="17.399999999999999" x14ac:dyDescent="0.45">
      <c r="B563" s="17"/>
      <c r="C563" s="18">
        <v>0</v>
      </c>
      <c r="D563" s="19"/>
      <c r="E563" s="19"/>
      <c r="F563" s="19"/>
      <c r="H563" s="24" t="s">
        <v>88</v>
      </c>
      <c r="K563" s="25">
        <v>45658</v>
      </c>
      <c r="L563" s="25">
        <v>46022</v>
      </c>
    </row>
    <row r="564" spans="2:13" ht="17.399999999999999" x14ac:dyDescent="0.45">
      <c r="B564" s="17"/>
      <c r="C564" s="18">
        <v>0</v>
      </c>
      <c r="D564" s="19"/>
      <c r="E564" s="19"/>
      <c r="F564" s="19"/>
    </row>
    <row r="565" spans="2:13" ht="17.399999999999999" x14ac:dyDescent="0.45">
      <c r="B565" s="17"/>
      <c r="C565" s="18">
        <v>0</v>
      </c>
      <c r="D565" s="19"/>
      <c r="E565" s="19"/>
      <c r="F565" s="19"/>
    </row>
    <row r="566" spans="2:13" ht="17.399999999999999" x14ac:dyDescent="0.45">
      <c r="B566" s="17"/>
      <c r="C566" s="18">
        <v>0</v>
      </c>
      <c r="D566" s="19"/>
      <c r="E566" s="19"/>
      <c r="F566" s="19"/>
    </row>
    <row r="567" spans="2:13" ht="17.399999999999999" x14ac:dyDescent="0.45">
      <c r="B567" s="17"/>
      <c r="C567" s="18">
        <v>0</v>
      </c>
      <c r="D567" s="19"/>
      <c r="E567" s="19"/>
      <c r="F567" s="19"/>
    </row>
    <row r="568" spans="2:13" ht="17.399999999999999" x14ac:dyDescent="0.45">
      <c r="B568" s="17"/>
      <c r="C568" s="18">
        <v>0</v>
      </c>
      <c r="D568" s="19"/>
      <c r="E568" s="19"/>
      <c r="F568" s="19"/>
    </row>
    <row r="569" spans="2:13" ht="17.399999999999999" x14ac:dyDescent="0.45">
      <c r="B569" s="17"/>
      <c r="C569" s="18">
        <v>0</v>
      </c>
      <c r="D569" s="19"/>
      <c r="E569" s="19"/>
      <c r="F569" s="19"/>
    </row>
    <row r="570" spans="2:13" ht="18" thickBot="1" x14ac:dyDescent="0.5">
      <c r="B570" s="17"/>
      <c r="C570" s="20">
        <v>0</v>
      </c>
      <c r="D570" s="21"/>
      <c r="E570" s="21"/>
      <c r="F570" s="21"/>
    </row>
    <row r="571" spans="2:13" ht="21.6" thickBot="1" x14ac:dyDescent="0.55000000000000004">
      <c r="B571" s="7">
        <f>+D545-E545</f>
        <v>10</v>
      </c>
      <c r="C571" s="46" t="str">
        <f>IF(D545&lt;=E545,"YA NO TIENE FERIADOS","PUEDE SOLICITAR DIAS FERIADOS")</f>
        <v>PUEDE SOLICITAR DIAS FERIADOS</v>
      </c>
      <c r="D571" s="47"/>
      <c r="E571" s="47"/>
      <c r="F571" s="48"/>
    </row>
    <row r="572" spans="2:13" ht="19.2" thickBot="1" x14ac:dyDescent="0.5">
      <c r="C572" s="49" t="str">
        <f>IF(E545&gt;D545,"EXISTE UN ERROR","OK")</f>
        <v>OK</v>
      </c>
      <c r="D572" s="50"/>
      <c r="E572" s="50"/>
      <c r="F572" s="51"/>
    </row>
    <row r="575" spans="2:13" ht="19.2" thickBot="1" x14ac:dyDescent="0.5">
      <c r="B575" s="22" t="s">
        <v>124</v>
      </c>
      <c r="H575" s="22" t="str">
        <f>+B575</f>
        <v>PALMA MILLA ROSA AMALIA</v>
      </c>
    </row>
    <row r="576" spans="2:13" ht="18.600000000000001" thickBot="1" x14ac:dyDescent="0.4">
      <c r="B576" s="5" t="s">
        <v>0</v>
      </c>
      <c r="C576" s="5" t="s">
        <v>1</v>
      </c>
      <c r="D576" s="5" t="s">
        <v>11</v>
      </c>
      <c r="E576" s="6" t="s">
        <v>2</v>
      </c>
      <c r="F576" s="6" t="s">
        <v>7</v>
      </c>
      <c r="H576" s="2" t="s">
        <v>3</v>
      </c>
      <c r="I576" s="3" t="s">
        <v>4</v>
      </c>
      <c r="J576" s="3" t="s">
        <v>5</v>
      </c>
      <c r="K576" s="3" t="s">
        <v>6</v>
      </c>
      <c r="L576" s="3" t="s">
        <v>7</v>
      </c>
      <c r="M576" s="4" t="s">
        <v>8</v>
      </c>
    </row>
    <row r="577" spans="2:13" ht="17.399999999999999" x14ac:dyDescent="0.45">
      <c r="B577" s="8">
        <v>0</v>
      </c>
      <c r="C577" s="9">
        <v>0</v>
      </c>
      <c r="D577" s="10">
        <f>+B577+C577</f>
        <v>0</v>
      </c>
      <c r="E577" s="10">
        <f>SUM(B578:B602)</f>
        <v>0</v>
      </c>
      <c r="F577" s="11"/>
      <c r="H577" s="13">
        <v>1</v>
      </c>
      <c r="I577" s="14"/>
      <c r="J577" s="27">
        <v>45849</v>
      </c>
      <c r="K577" s="27">
        <v>45849</v>
      </c>
      <c r="L577" s="35" t="s">
        <v>191</v>
      </c>
      <c r="M577" s="28"/>
    </row>
    <row r="578" spans="2:13" ht="17.399999999999999" x14ac:dyDescent="0.45">
      <c r="B578" s="17"/>
      <c r="C578" s="18">
        <v>0</v>
      </c>
      <c r="D578" s="26"/>
      <c r="E578" s="26"/>
      <c r="F578" s="18"/>
      <c r="H578" s="15">
        <v>1</v>
      </c>
      <c r="I578" s="14"/>
      <c r="J578" s="31">
        <v>45853</v>
      </c>
      <c r="K578" s="31">
        <v>45853</v>
      </c>
      <c r="L578" s="35" t="s">
        <v>196</v>
      </c>
      <c r="M578" s="29"/>
    </row>
    <row r="579" spans="2:13" ht="17.399999999999999" x14ac:dyDescent="0.45">
      <c r="B579" s="17"/>
      <c r="C579" s="18">
        <v>0</v>
      </c>
      <c r="D579" s="26"/>
      <c r="E579" s="26"/>
      <c r="F579" s="18"/>
      <c r="H579" s="15">
        <v>4</v>
      </c>
      <c r="I579" s="14"/>
      <c r="J579" s="31">
        <v>45860</v>
      </c>
      <c r="K579" s="31">
        <v>45863</v>
      </c>
      <c r="L579" s="35" t="s">
        <v>201</v>
      </c>
      <c r="M579" s="29"/>
    </row>
    <row r="580" spans="2:13" ht="17.399999999999999" x14ac:dyDescent="0.45">
      <c r="B580" s="17"/>
      <c r="C580" s="18">
        <v>0</v>
      </c>
      <c r="D580" s="26"/>
      <c r="E580" s="26"/>
      <c r="F580" s="18"/>
      <c r="H580" s="15"/>
      <c r="I580" s="14"/>
      <c r="J580" s="31"/>
      <c r="K580" s="31"/>
      <c r="L580" s="29"/>
      <c r="M580" s="29"/>
    </row>
    <row r="581" spans="2:13" ht="17.399999999999999" x14ac:dyDescent="0.45">
      <c r="B581" s="17"/>
      <c r="C581" s="18">
        <v>0</v>
      </c>
      <c r="D581" s="26"/>
      <c r="E581" s="26"/>
      <c r="F581" s="18"/>
      <c r="H581" s="15"/>
      <c r="I581" s="14"/>
      <c r="J581" s="31"/>
      <c r="K581" s="31"/>
      <c r="L581" s="29"/>
      <c r="M581" s="29"/>
    </row>
    <row r="582" spans="2:13" ht="17.399999999999999" x14ac:dyDescent="0.45">
      <c r="B582" s="17"/>
      <c r="C582" s="18">
        <v>0</v>
      </c>
      <c r="D582" s="26"/>
      <c r="E582" s="26"/>
      <c r="F582" s="18"/>
      <c r="H582" s="15"/>
      <c r="I582" s="14"/>
      <c r="J582" s="29"/>
      <c r="K582" s="29"/>
      <c r="L582" s="29"/>
      <c r="M582" s="29"/>
    </row>
    <row r="583" spans="2:13" ht="17.399999999999999" x14ac:dyDescent="0.45">
      <c r="B583" s="17"/>
      <c r="C583" s="18">
        <v>0</v>
      </c>
      <c r="D583" s="26"/>
      <c r="E583" s="26"/>
      <c r="F583" s="18"/>
      <c r="H583" s="15"/>
      <c r="I583" s="14"/>
      <c r="J583" s="29"/>
      <c r="K583" s="29"/>
      <c r="L583" s="29"/>
      <c r="M583" s="29"/>
    </row>
    <row r="584" spans="2:13" ht="17.399999999999999" x14ac:dyDescent="0.45">
      <c r="B584" s="17"/>
      <c r="C584" s="18">
        <v>0</v>
      </c>
      <c r="D584" s="26"/>
      <c r="E584" s="26"/>
      <c r="F584" s="18"/>
      <c r="H584" s="15"/>
      <c r="I584" s="14"/>
      <c r="J584" s="29"/>
      <c r="K584" s="29"/>
      <c r="L584" s="29"/>
      <c r="M584" s="29"/>
    </row>
    <row r="585" spans="2:13" ht="17.399999999999999" x14ac:dyDescent="0.45">
      <c r="B585" s="17"/>
      <c r="C585" s="18">
        <v>0</v>
      </c>
      <c r="D585" s="26"/>
      <c r="E585" s="26"/>
      <c r="F585" s="18"/>
      <c r="H585" s="15"/>
      <c r="I585" s="14"/>
      <c r="J585" s="29"/>
      <c r="K585" s="29"/>
      <c r="L585" s="29"/>
      <c r="M585" s="29"/>
    </row>
    <row r="586" spans="2:13" ht="17.399999999999999" x14ac:dyDescent="0.45">
      <c r="B586" s="17"/>
      <c r="C586" s="18">
        <v>0</v>
      </c>
      <c r="D586" s="26"/>
      <c r="E586" s="26"/>
      <c r="F586" s="18"/>
      <c r="H586" s="15"/>
      <c r="I586" s="14"/>
      <c r="J586" s="29"/>
      <c r="K586" s="29"/>
      <c r="L586" s="29"/>
      <c r="M586" s="29"/>
    </row>
    <row r="587" spans="2:13" ht="17.399999999999999" x14ac:dyDescent="0.45">
      <c r="B587" s="17"/>
      <c r="C587" s="18">
        <v>0</v>
      </c>
      <c r="D587" s="18"/>
      <c r="E587" s="18"/>
      <c r="F587" s="18"/>
      <c r="H587" s="15"/>
      <c r="I587" s="14"/>
      <c r="J587" s="29"/>
      <c r="K587" s="29"/>
      <c r="L587" s="29"/>
      <c r="M587" s="29"/>
    </row>
    <row r="588" spans="2:13" ht="18" thickBot="1" x14ac:dyDescent="0.5">
      <c r="B588" s="17"/>
      <c r="C588" s="18">
        <v>0</v>
      </c>
      <c r="D588" s="18"/>
      <c r="E588" s="18"/>
      <c r="F588" s="18"/>
      <c r="H588" s="16"/>
      <c r="I588" s="14"/>
      <c r="J588" s="30"/>
      <c r="K588" s="30"/>
      <c r="L588" s="30"/>
      <c r="M588" s="30"/>
    </row>
    <row r="589" spans="2:13" ht="21.6" thickBot="1" x14ac:dyDescent="0.55000000000000004">
      <c r="B589" s="17"/>
      <c r="C589" s="18">
        <v>0</v>
      </c>
      <c r="D589" s="19"/>
      <c r="E589" s="19"/>
      <c r="F589" s="19"/>
      <c r="H589" s="12">
        <f>SUM(H577:H588)</f>
        <v>6</v>
      </c>
      <c r="I589" s="43" t="str">
        <f>IF(H589=6,"YA NO PUEDE SOLICITAR DIAS ADMINISTRATIVOS","PUEDE SOLICITAR DIAS ADMINISTRATIVOS")</f>
        <v>YA NO PUEDE SOLICITAR DIAS ADMINISTRATIVOS</v>
      </c>
      <c r="J589" s="44"/>
      <c r="K589" s="44"/>
      <c r="L589" s="44"/>
      <c r="M589" s="45"/>
    </row>
    <row r="590" spans="2:13" ht="21.6" thickBot="1" x14ac:dyDescent="0.55000000000000004">
      <c r="B590" s="17"/>
      <c r="C590" s="18">
        <v>0</v>
      </c>
      <c r="D590" s="19"/>
      <c r="E590" s="19"/>
      <c r="F590" s="19"/>
      <c r="H590" s="23">
        <f>6-H589</f>
        <v>0</v>
      </c>
      <c r="I590" s="43" t="str">
        <f>IF(H590=0,"YA NO CUENTA CON ADMINISTRATIVOS","OK")</f>
        <v>YA NO CUENTA CON ADMINISTRATIVOS</v>
      </c>
      <c r="J590" s="44"/>
      <c r="K590" s="44"/>
      <c r="L590" s="44"/>
      <c r="M590" s="45"/>
    </row>
    <row r="591" spans="2:13" ht="17.399999999999999" x14ac:dyDescent="0.45">
      <c r="B591" s="17"/>
      <c r="C591" s="18">
        <v>0</v>
      </c>
      <c r="D591" s="19"/>
      <c r="E591" s="19"/>
      <c r="F591" s="19"/>
      <c r="H591" s="1"/>
    </row>
    <row r="592" spans="2:13" ht="17.399999999999999" x14ac:dyDescent="0.45">
      <c r="B592" s="17"/>
      <c r="C592" s="18">
        <v>0</v>
      </c>
      <c r="D592" s="19"/>
      <c r="E592" s="19"/>
      <c r="F592" s="19"/>
    </row>
    <row r="593" spans="2:13" ht="17.399999999999999" x14ac:dyDescent="0.45">
      <c r="B593" s="17"/>
      <c r="C593" s="18">
        <v>0</v>
      </c>
      <c r="D593" s="19"/>
      <c r="E593" s="19"/>
      <c r="F593" s="19"/>
      <c r="H593" s="24" t="s">
        <v>67</v>
      </c>
      <c r="I593" s="24"/>
      <c r="J593" s="24"/>
      <c r="K593" s="25"/>
      <c r="L593" s="25"/>
    </row>
    <row r="594" spans="2:13" ht="17.399999999999999" x14ac:dyDescent="0.45">
      <c r="B594" s="17"/>
      <c r="C594" s="18">
        <v>0</v>
      </c>
      <c r="D594" s="19"/>
      <c r="E594" s="19"/>
      <c r="F594" s="19"/>
      <c r="H594" s="24" t="s">
        <v>125</v>
      </c>
      <c r="K594" s="25"/>
      <c r="L594" s="32"/>
      <c r="M594" s="33" t="s">
        <v>27</v>
      </c>
    </row>
    <row r="595" spans="2:13" ht="17.399999999999999" x14ac:dyDescent="0.45">
      <c r="B595" s="17"/>
      <c r="C595" s="18">
        <v>0</v>
      </c>
      <c r="D595" s="19"/>
      <c r="E595" s="19"/>
      <c r="F595" s="19"/>
      <c r="H595" s="24" t="s">
        <v>88</v>
      </c>
      <c r="K595" s="25">
        <v>45820</v>
      </c>
      <c r="L595" s="25">
        <v>46022</v>
      </c>
    </row>
    <row r="596" spans="2:13" ht="17.399999999999999" x14ac:dyDescent="0.45">
      <c r="B596" s="17"/>
      <c r="C596" s="18">
        <v>0</v>
      </c>
      <c r="D596" s="19"/>
      <c r="E596" s="19"/>
      <c r="F596" s="19"/>
    </row>
    <row r="597" spans="2:13" ht="17.399999999999999" x14ac:dyDescent="0.45">
      <c r="B597" s="17"/>
      <c r="C597" s="18">
        <v>0</v>
      </c>
      <c r="D597" s="19"/>
      <c r="E597" s="19"/>
      <c r="F597" s="19"/>
    </row>
    <row r="598" spans="2:13" ht="17.399999999999999" x14ac:dyDescent="0.45">
      <c r="B598" s="17"/>
      <c r="C598" s="18">
        <v>0</v>
      </c>
      <c r="D598" s="19"/>
      <c r="E598" s="19"/>
      <c r="F598" s="19"/>
    </row>
    <row r="599" spans="2:13" ht="17.399999999999999" x14ac:dyDescent="0.45">
      <c r="B599" s="17"/>
      <c r="C599" s="18">
        <v>0</v>
      </c>
      <c r="D599" s="19"/>
      <c r="E599" s="19"/>
      <c r="F599" s="19"/>
    </row>
    <row r="600" spans="2:13" ht="17.399999999999999" x14ac:dyDescent="0.45">
      <c r="B600" s="17"/>
      <c r="C600" s="18">
        <v>0</v>
      </c>
      <c r="D600" s="19"/>
      <c r="E600" s="19"/>
      <c r="F600" s="19"/>
    </row>
    <row r="601" spans="2:13" ht="17.399999999999999" x14ac:dyDescent="0.45">
      <c r="B601" s="17"/>
      <c r="C601" s="18">
        <v>0</v>
      </c>
      <c r="D601" s="19"/>
      <c r="E601" s="19"/>
      <c r="F601" s="19"/>
    </row>
    <row r="602" spans="2:13" ht="18" thickBot="1" x14ac:dyDescent="0.5">
      <c r="B602" s="17"/>
      <c r="C602" s="20">
        <v>0</v>
      </c>
      <c r="D602" s="21"/>
      <c r="E602" s="21"/>
      <c r="F602" s="21"/>
    </row>
    <row r="603" spans="2:13" ht="21.6" thickBot="1" x14ac:dyDescent="0.55000000000000004">
      <c r="B603" s="7">
        <f>+D577-E577</f>
        <v>0</v>
      </c>
      <c r="C603" s="46" t="str">
        <f>IF(D577&lt;=E577,"YA NO TIENE FERIADOS","PUEDE SOLICITAR DIAS FERIADOS")</f>
        <v>YA NO TIENE FERIADOS</v>
      </c>
      <c r="D603" s="47"/>
      <c r="E603" s="47"/>
      <c r="F603" s="48"/>
    </row>
    <row r="604" spans="2:13" ht="19.2" thickBot="1" x14ac:dyDescent="0.5">
      <c r="C604" s="49" t="str">
        <f>IF(E577&gt;D577,"EXISTE UN ERROR","OK")</f>
        <v>OK</v>
      </c>
      <c r="D604" s="50"/>
      <c r="E604" s="50"/>
      <c r="F604" s="51"/>
    </row>
    <row r="606" spans="2:13" ht="19.2" thickBot="1" x14ac:dyDescent="0.5">
      <c r="B606" s="22" t="s">
        <v>136</v>
      </c>
      <c r="H606" s="22" t="str">
        <f>+B606</f>
        <v>ZAMORA TELLEZ NATHALIE PATRICIA</v>
      </c>
    </row>
    <row r="607" spans="2:13" ht="18.600000000000001" thickBot="1" x14ac:dyDescent="0.4">
      <c r="B607" s="5" t="s">
        <v>0</v>
      </c>
      <c r="C607" s="5" t="s">
        <v>1</v>
      </c>
      <c r="D607" s="5" t="s">
        <v>11</v>
      </c>
      <c r="E607" s="6" t="s">
        <v>2</v>
      </c>
      <c r="F607" s="6" t="s">
        <v>7</v>
      </c>
      <c r="H607" s="2" t="s">
        <v>3</v>
      </c>
      <c r="I607" s="3" t="s">
        <v>4</v>
      </c>
      <c r="J607" s="3" t="s">
        <v>5</v>
      </c>
      <c r="K607" s="3" t="s">
        <v>6</v>
      </c>
      <c r="L607" s="3" t="s">
        <v>7</v>
      </c>
      <c r="M607" s="4" t="s">
        <v>8</v>
      </c>
    </row>
    <row r="608" spans="2:13" ht="17.399999999999999" x14ac:dyDescent="0.45">
      <c r="B608" s="8">
        <v>0</v>
      </c>
      <c r="C608" s="9">
        <v>0</v>
      </c>
      <c r="D608" s="10">
        <f>+B608+C608</f>
        <v>0</v>
      </c>
      <c r="E608" s="10">
        <f>SUM(B609:B633)</f>
        <v>0</v>
      </c>
      <c r="F608" s="11"/>
      <c r="H608" s="13">
        <v>2</v>
      </c>
      <c r="I608" s="14"/>
      <c r="J608" s="27">
        <v>45855</v>
      </c>
      <c r="K608" s="27">
        <v>45856</v>
      </c>
      <c r="L608" s="35" t="s">
        <v>171</v>
      </c>
      <c r="M608" s="28"/>
    </row>
    <row r="609" spans="2:13" ht="17.399999999999999" x14ac:dyDescent="0.45">
      <c r="B609" s="17"/>
      <c r="C609" s="18">
        <v>0</v>
      </c>
      <c r="D609" s="26"/>
      <c r="E609" s="26"/>
      <c r="F609" s="18"/>
      <c r="H609" s="15">
        <v>1</v>
      </c>
      <c r="I609" s="14"/>
      <c r="J609" s="31">
        <v>45870</v>
      </c>
      <c r="K609" s="31">
        <v>45870</v>
      </c>
      <c r="L609" s="35" t="s">
        <v>190</v>
      </c>
      <c r="M609" s="29"/>
    </row>
    <row r="610" spans="2:13" ht="17.399999999999999" x14ac:dyDescent="0.45">
      <c r="B610" s="17"/>
      <c r="C610" s="18">
        <v>0</v>
      </c>
      <c r="D610" s="26"/>
      <c r="E610" s="26"/>
      <c r="F610" s="18"/>
      <c r="H610" s="15">
        <v>1</v>
      </c>
      <c r="I610" s="14"/>
      <c r="J610" s="31">
        <v>45989</v>
      </c>
      <c r="K610" s="31">
        <v>45989</v>
      </c>
      <c r="L610" s="35" t="s">
        <v>228</v>
      </c>
      <c r="M610" s="29"/>
    </row>
    <row r="611" spans="2:13" ht="17.399999999999999" x14ac:dyDescent="0.45">
      <c r="B611" s="17"/>
      <c r="C611" s="18">
        <v>0</v>
      </c>
      <c r="D611" s="26"/>
      <c r="E611" s="26"/>
      <c r="F611" s="18"/>
      <c r="H611" s="15"/>
      <c r="I611" s="14"/>
      <c r="J611" s="31"/>
      <c r="K611" s="31"/>
      <c r="L611" s="29"/>
      <c r="M611" s="29"/>
    </row>
    <row r="612" spans="2:13" ht="17.399999999999999" x14ac:dyDescent="0.45">
      <c r="B612" s="17"/>
      <c r="C612" s="18">
        <v>0</v>
      </c>
      <c r="D612" s="26"/>
      <c r="E612" s="26"/>
      <c r="F612" s="18"/>
      <c r="H612" s="15"/>
      <c r="I612" s="14"/>
      <c r="J612" s="31"/>
      <c r="K612" s="31"/>
      <c r="L612" s="29"/>
      <c r="M612" s="29"/>
    </row>
    <row r="613" spans="2:13" ht="17.399999999999999" x14ac:dyDescent="0.45">
      <c r="B613" s="17"/>
      <c r="C613" s="18">
        <v>0</v>
      </c>
      <c r="D613" s="26"/>
      <c r="E613" s="26"/>
      <c r="F613" s="18"/>
      <c r="H613" s="15"/>
      <c r="I613" s="14"/>
      <c r="J613" s="29"/>
      <c r="K613" s="29"/>
      <c r="L613" s="29"/>
      <c r="M613" s="29"/>
    </row>
    <row r="614" spans="2:13" ht="17.399999999999999" x14ac:dyDescent="0.45">
      <c r="B614" s="17"/>
      <c r="C614" s="18">
        <v>0</v>
      </c>
      <c r="D614" s="26"/>
      <c r="E614" s="26"/>
      <c r="F614" s="18"/>
      <c r="H614" s="15"/>
      <c r="I614" s="14"/>
      <c r="J614" s="29"/>
      <c r="K614" s="29"/>
      <c r="L614" s="29"/>
      <c r="M614" s="29"/>
    </row>
    <row r="615" spans="2:13" ht="17.399999999999999" x14ac:dyDescent="0.45">
      <c r="B615" s="17"/>
      <c r="C615" s="18">
        <v>0</v>
      </c>
      <c r="D615" s="26"/>
      <c r="E615" s="26"/>
      <c r="F615" s="18"/>
      <c r="H615" s="15"/>
      <c r="I615" s="14"/>
      <c r="J615" s="29"/>
      <c r="K615" s="29"/>
      <c r="L615" s="29"/>
      <c r="M615" s="29"/>
    </row>
    <row r="616" spans="2:13" ht="17.399999999999999" x14ac:dyDescent="0.45">
      <c r="B616" s="17"/>
      <c r="C616" s="18">
        <v>0</v>
      </c>
      <c r="D616" s="26"/>
      <c r="E616" s="26"/>
      <c r="F616" s="18"/>
      <c r="H616" s="15"/>
      <c r="I616" s="14"/>
      <c r="J616" s="29"/>
      <c r="K616" s="29"/>
      <c r="L616" s="29"/>
      <c r="M616" s="29"/>
    </row>
    <row r="617" spans="2:13" ht="17.399999999999999" x14ac:dyDescent="0.45">
      <c r="B617" s="17"/>
      <c r="C617" s="18">
        <v>0</v>
      </c>
      <c r="D617" s="26"/>
      <c r="E617" s="26"/>
      <c r="F617" s="18"/>
      <c r="H617" s="15"/>
      <c r="I617" s="14"/>
      <c r="J617" s="29"/>
      <c r="K617" s="29"/>
      <c r="L617" s="29"/>
      <c r="M617" s="29"/>
    </row>
    <row r="618" spans="2:13" ht="17.399999999999999" x14ac:dyDescent="0.45">
      <c r="B618" s="17"/>
      <c r="C618" s="18">
        <v>0</v>
      </c>
      <c r="D618" s="18"/>
      <c r="E618" s="18"/>
      <c r="F618" s="18"/>
      <c r="H618" s="15"/>
      <c r="I618" s="14"/>
      <c r="J618" s="29"/>
      <c r="K618" s="29"/>
      <c r="L618" s="29"/>
      <c r="M618" s="29"/>
    </row>
    <row r="619" spans="2:13" ht="18" thickBot="1" x14ac:dyDescent="0.5">
      <c r="B619" s="17"/>
      <c r="C619" s="18">
        <v>0</v>
      </c>
      <c r="D619" s="18"/>
      <c r="E619" s="18"/>
      <c r="F619" s="18"/>
      <c r="H619" s="16"/>
      <c r="I619" s="14"/>
      <c r="J619" s="30"/>
      <c r="K619" s="30"/>
      <c r="L619" s="30"/>
      <c r="M619" s="30"/>
    </row>
    <row r="620" spans="2:13" ht="21.6" thickBot="1" x14ac:dyDescent="0.55000000000000004">
      <c r="B620" s="17"/>
      <c r="C620" s="18">
        <v>0</v>
      </c>
      <c r="D620" s="19"/>
      <c r="E620" s="19"/>
      <c r="F620" s="19"/>
      <c r="H620" s="12">
        <f>SUM(H608:H619)</f>
        <v>4</v>
      </c>
      <c r="I620" s="43" t="str">
        <f>IF(H620=6,"YA NO PUEDE SOLICITAR DIAS ADMINISTRATIVOS","PUEDE SOLICITAR DIAS ADMINISTRATIVOS")</f>
        <v>PUEDE SOLICITAR DIAS ADMINISTRATIVOS</v>
      </c>
      <c r="J620" s="44"/>
      <c r="K620" s="44"/>
      <c r="L620" s="44"/>
      <c r="M620" s="45"/>
    </row>
    <row r="621" spans="2:13" ht="21.6" thickBot="1" x14ac:dyDescent="0.55000000000000004">
      <c r="B621" s="17"/>
      <c r="C621" s="18">
        <v>0</v>
      </c>
      <c r="D621" s="19"/>
      <c r="E621" s="19"/>
      <c r="F621" s="19"/>
      <c r="H621" s="23">
        <f>6-H620</f>
        <v>2</v>
      </c>
      <c r="I621" s="43" t="str">
        <f>IF(H621=0,"YA NO CUENTA CON ADMINISTRATIVOS","OK")</f>
        <v>OK</v>
      </c>
      <c r="J621" s="44"/>
      <c r="K621" s="44"/>
      <c r="L621" s="44"/>
      <c r="M621" s="45"/>
    </row>
    <row r="622" spans="2:13" ht="17.399999999999999" x14ac:dyDescent="0.45">
      <c r="B622" s="17"/>
      <c r="C622" s="18">
        <v>0</v>
      </c>
      <c r="D622" s="19"/>
      <c r="E622" s="19"/>
      <c r="F622" s="19"/>
      <c r="H622" s="1"/>
    </row>
    <row r="623" spans="2:13" ht="17.399999999999999" x14ac:dyDescent="0.45">
      <c r="B623" s="17"/>
      <c r="C623" s="18">
        <v>0</v>
      </c>
      <c r="D623" s="19"/>
      <c r="E623" s="19"/>
      <c r="F623" s="19"/>
    </row>
    <row r="624" spans="2:13" ht="17.399999999999999" x14ac:dyDescent="0.45">
      <c r="B624" s="17"/>
      <c r="C624" s="18">
        <v>0</v>
      </c>
      <c r="D624" s="19"/>
      <c r="E624" s="19"/>
      <c r="F624" s="19"/>
      <c r="H624" s="24" t="s">
        <v>67</v>
      </c>
      <c r="I624" s="24"/>
      <c r="J624" s="24"/>
      <c r="K624" s="25"/>
      <c r="L624" s="25"/>
    </row>
    <row r="625" spans="2:13" ht="17.399999999999999" x14ac:dyDescent="0.45">
      <c r="B625" s="17"/>
      <c r="C625" s="18">
        <v>0</v>
      </c>
      <c r="D625" s="19"/>
      <c r="E625" s="19"/>
      <c r="F625" s="19"/>
      <c r="H625" s="24" t="s">
        <v>125</v>
      </c>
      <c r="K625" s="25"/>
      <c r="L625" s="32"/>
      <c r="M625" s="33" t="s">
        <v>27</v>
      </c>
    </row>
    <row r="626" spans="2:13" ht="17.399999999999999" x14ac:dyDescent="0.45">
      <c r="B626" s="17"/>
      <c r="C626" s="18">
        <v>0</v>
      </c>
      <c r="D626" s="19"/>
      <c r="E626" s="19"/>
      <c r="F626" s="19"/>
      <c r="H626" s="24" t="s">
        <v>88</v>
      </c>
      <c r="K626" s="25">
        <v>45820</v>
      </c>
      <c r="L626" s="25">
        <v>46022</v>
      </c>
    </row>
    <row r="627" spans="2:13" ht="17.399999999999999" x14ac:dyDescent="0.45">
      <c r="B627" s="17"/>
      <c r="C627" s="18">
        <v>0</v>
      </c>
      <c r="D627" s="19"/>
      <c r="E627" s="19"/>
      <c r="F627" s="19"/>
    </row>
    <row r="628" spans="2:13" ht="17.399999999999999" x14ac:dyDescent="0.45">
      <c r="B628" s="17"/>
      <c r="C628" s="18">
        <v>0</v>
      </c>
      <c r="D628" s="19"/>
      <c r="E628" s="19"/>
      <c r="F628" s="19"/>
    </row>
    <row r="629" spans="2:13" ht="17.399999999999999" x14ac:dyDescent="0.45">
      <c r="B629" s="17"/>
      <c r="C629" s="18">
        <v>0</v>
      </c>
      <c r="D629" s="19"/>
      <c r="E629" s="19"/>
      <c r="F629" s="19"/>
    </row>
    <row r="630" spans="2:13" ht="17.399999999999999" x14ac:dyDescent="0.45">
      <c r="B630" s="17"/>
      <c r="C630" s="18">
        <v>0</v>
      </c>
      <c r="D630" s="19"/>
      <c r="E630" s="19"/>
      <c r="F630" s="19"/>
    </row>
    <row r="631" spans="2:13" ht="17.399999999999999" x14ac:dyDescent="0.45">
      <c r="B631" s="17"/>
      <c r="C631" s="18">
        <v>0</v>
      </c>
      <c r="D631" s="19"/>
      <c r="E631" s="19"/>
      <c r="F631" s="19"/>
    </row>
    <row r="632" spans="2:13" ht="17.399999999999999" x14ac:dyDescent="0.45">
      <c r="B632" s="17"/>
      <c r="C632" s="18">
        <v>0</v>
      </c>
      <c r="D632" s="19"/>
      <c r="E632" s="19"/>
      <c r="F632" s="19"/>
    </row>
    <row r="633" spans="2:13" ht="18" thickBot="1" x14ac:dyDescent="0.5">
      <c r="B633" s="17"/>
      <c r="C633" s="20">
        <v>0</v>
      </c>
      <c r="D633" s="21"/>
      <c r="E633" s="21"/>
      <c r="F633" s="21"/>
    </row>
    <row r="634" spans="2:13" ht="21.6" thickBot="1" x14ac:dyDescent="0.55000000000000004">
      <c r="B634" s="7">
        <f>+D608-E608</f>
        <v>0</v>
      </c>
      <c r="C634" s="46" t="str">
        <f>IF(D608&lt;=E608,"YA NO TIENE FERIADOS","PUEDE SOLICITAR DIAS FERIADOS")</f>
        <v>YA NO TIENE FERIADOS</v>
      </c>
      <c r="D634" s="47"/>
      <c r="E634" s="47"/>
      <c r="F634" s="48"/>
    </row>
    <row r="635" spans="2:13" ht="19.2" thickBot="1" x14ac:dyDescent="0.5">
      <c r="C635" s="49" t="str">
        <f>IF(E608&gt;D608,"EXISTE UN ERROR","OK")</f>
        <v>OK</v>
      </c>
      <c r="D635" s="50"/>
      <c r="E635" s="50"/>
      <c r="F635" s="51"/>
    </row>
    <row r="638" spans="2:13" ht="19.2" thickBot="1" x14ac:dyDescent="0.5">
      <c r="B638" s="22" t="s">
        <v>142</v>
      </c>
      <c r="H638" s="22" t="str">
        <f>+B638</f>
        <v>MUÑOZ CHAVEZ NORMA CLARA</v>
      </c>
    </row>
    <row r="639" spans="2:13" ht="18.600000000000001" thickBot="1" x14ac:dyDescent="0.4">
      <c r="B639" s="5" t="s">
        <v>0</v>
      </c>
      <c r="C639" s="5" t="s">
        <v>1</v>
      </c>
      <c r="D639" s="5" t="s">
        <v>11</v>
      </c>
      <c r="E639" s="6" t="s">
        <v>2</v>
      </c>
      <c r="F639" s="6" t="s">
        <v>7</v>
      </c>
      <c r="H639" s="2" t="s">
        <v>3</v>
      </c>
      <c r="I639" s="3" t="s">
        <v>4</v>
      </c>
      <c r="J639" s="3" t="s">
        <v>5</v>
      </c>
      <c r="K639" s="3" t="s">
        <v>6</v>
      </c>
      <c r="L639" s="3" t="s">
        <v>7</v>
      </c>
      <c r="M639" s="4" t="s">
        <v>8</v>
      </c>
    </row>
    <row r="640" spans="2:13" ht="17.399999999999999" x14ac:dyDescent="0.45">
      <c r="B640" s="8">
        <v>0</v>
      </c>
      <c r="C640" s="9">
        <v>0</v>
      </c>
      <c r="D640" s="10">
        <f>+B640+C640</f>
        <v>0</v>
      </c>
      <c r="E640" s="10">
        <f>SUM(B641:B665)</f>
        <v>0</v>
      </c>
      <c r="F640" s="11"/>
      <c r="H640" s="13">
        <v>1</v>
      </c>
      <c r="I640" s="14"/>
      <c r="J640" s="27">
        <v>45856</v>
      </c>
      <c r="K640" s="27">
        <v>45856</v>
      </c>
      <c r="L640" s="35" t="s">
        <v>196</v>
      </c>
      <c r="M640" s="28"/>
    </row>
    <row r="641" spans="2:13" ht="17.399999999999999" x14ac:dyDescent="0.45">
      <c r="B641" s="17"/>
      <c r="C641" s="18">
        <v>0</v>
      </c>
      <c r="D641" s="26"/>
      <c r="E641" s="26"/>
      <c r="F641" s="18"/>
      <c r="H641" s="15">
        <v>2</v>
      </c>
      <c r="I641" s="14"/>
      <c r="J641" s="31">
        <v>45867</v>
      </c>
      <c r="K641" s="31">
        <v>45868</v>
      </c>
      <c r="L641" s="35" t="s">
        <v>201</v>
      </c>
      <c r="M641" s="29"/>
    </row>
    <row r="642" spans="2:13" ht="17.399999999999999" x14ac:dyDescent="0.45">
      <c r="B642" s="17"/>
      <c r="C642" s="18">
        <v>0</v>
      </c>
      <c r="D642" s="26"/>
      <c r="E642" s="26"/>
      <c r="F642" s="18"/>
      <c r="H642" s="13">
        <v>2</v>
      </c>
      <c r="I642" s="14"/>
      <c r="J642" s="27">
        <v>45882</v>
      </c>
      <c r="K642" s="27">
        <v>45883</v>
      </c>
      <c r="L642" s="29"/>
      <c r="M642" s="29"/>
    </row>
    <row r="643" spans="2:13" ht="17.399999999999999" x14ac:dyDescent="0.45">
      <c r="B643" s="17"/>
      <c r="C643" s="18">
        <v>0</v>
      </c>
      <c r="D643" s="26"/>
      <c r="E643" s="26"/>
      <c r="F643" s="18"/>
      <c r="H643" s="15">
        <v>1</v>
      </c>
      <c r="I643" s="14"/>
      <c r="J643" s="31">
        <v>45898</v>
      </c>
      <c r="K643" s="31">
        <v>45898</v>
      </c>
      <c r="L643" s="29"/>
      <c r="M643" s="29"/>
    </row>
    <row r="644" spans="2:13" ht="17.399999999999999" x14ac:dyDescent="0.45">
      <c r="B644" s="17"/>
      <c r="C644" s="18">
        <v>0</v>
      </c>
      <c r="D644" s="26"/>
      <c r="E644" s="26"/>
      <c r="F644" s="18"/>
      <c r="H644" s="15"/>
      <c r="I644" s="14"/>
      <c r="J644" s="31"/>
      <c r="K644" s="31"/>
      <c r="L644" s="29"/>
      <c r="M644" s="29"/>
    </row>
    <row r="645" spans="2:13" ht="17.399999999999999" x14ac:dyDescent="0.45">
      <c r="B645" s="17"/>
      <c r="C645" s="18">
        <v>0</v>
      </c>
      <c r="D645" s="26"/>
      <c r="E645" s="26"/>
      <c r="F645" s="18"/>
      <c r="H645" s="15"/>
      <c r="I645" s="14"/>
      <c r="J645" s="29"/>
      <c r="K645" s="29"/>
      <c r="L645" s="29"/>
      <c r="M645" s="29"/>
    </row>
    <row r="646" spans="2:13" ht="17.399999999999999" x14ac:dyDescent="0.45">
      <c r="B646" s="17"/>
      <c r="C646" s="18">
        <v>0</v>
      </c>
      <c r="D646" s="26"/>
      <c r="E646" s="26"/>
      <c r="F646" s="18"/>
      <c r="H646" s="15"/>
      <c r="I646" s="14"/>
      <c r="J646" s="29"/>
      <c r="K646" s="29"/>
      <c r="L646" s="29"/>
      <c r="M646" s="29"/>
    </row>
    <row r="647" spans="2:13" ht="17.399999999999999" x14ac:dyDescent="0.45">
      <c r="B647" s="17"/>
      <c r="C647" s="18">
        <v>0</v>
      </c>
      <c r="D647" s="26"/>
      <c r="E647" s="26"/>
      <c r="F647" s="18"/>
      <c r="H647" s="15"/>
      <c r="I647" s="14"/>
      <c r="J647" s="29"/>
      <c r="K647" s="29"/>
      <c r="L647" s="29"/>
      <c r="M647" s="29"/>
    </row>
    <row r="648" spans="2:13" ht="17.399999999999999" x14ac:dyDescent="0.45">
      <c r="B648" s="17"/>
      <c r="C648" s="18">
        <v>0</v>
      </c>
      <c r="D648" s="26"/>
      <c r="E648" s="26"/>
      <c r="F648" s="18"/>
      <c r="H648" s="15"/>
      <c r="I648" s="14"/>
      <c r="J648" s="29"/>
      <c r="K648" s="29"/>
      <c r="L648" s="29"/>
      <c r="M648" s="29"/>
    </row>
    <row r="649" spans="2:13" ht="17.399999999999999" x14ac:dyDescent="0.45">
      <c r="B649" s="17"/>
      <c r="C649" s="18">
        <v>0</v>
      </c>
      <c r="D649" s="26"/>
      <c r="E649" s="26"/>
      <c r="F649" s="18"/>
      <c r="H649" s="15"/>
      <c r="I649" s="14"/>
      <c r="J649" s="29"/>
      <c r="K649" s="29"/>
      <c r="L649" s="29"/>
      <c r="M649" s="29"/>
    </row>
    <row r="650" spans="2:13" ht="17.399999999999999" x14ac:dyDescent="0.45">
      <c r="B650" s="17"/>
      <c r="C650" s="18">
        <v>0</v>
      </c>
      <c r="D650" s="18"/>
      <c r="E650" s="18"/>
      <c r="F650" s="18"/>
      <c r="H650" s="15"/>
      <c r="I650" s="14"/>
      <c r="J650" s="29"/>
      <c r="K650" s="29"/>
      <c r="L650" s="29"/>
      <c r="M650" s="29"/>
    </row>
    <row r="651" spans="2:13" ht="18" thickBot="1" x14ac:dyDescent="0.5">
      <c r="B651" s="17"/>
      <c r="C651" s="18">
        <v>0</v>
      </c>
      <c r="D651" s="18"/>
      <c r="E651" s="18"/>
      <c r="F651" s="18"/>
      <c r="H651" s="16"/>
      <c r="I651" s="14"/>
      <c r="J651" s="30"/>
      <c r="K651" s="30"/>
      <c r="L651" s="30"/>
      <c r="M651" s="30"/>
    </row>
    <row r="652" spans="2:13" ht="21.6" thickBot="1" x14ac:dyDescent="0.55000000000000004">
      <c r="B652" s="17"/>
      <c r="C652" s="18">
        <v>0</v>
      </c>
      <c r="D652" s="19"/>
      <c r="E652" s="19"/>
      <c r="F652" s="19"/>
      <c r="H652" s="12">
        <f>SUM(H640:H651)</f>
        <v>6</v>
      </c>
      <c r="I652" s="43" t="str">
        <f>IF(H652=6,"YA NO PUEDE SOLICITAR DIAS ADMINISTRATIVOS","PUEDE SOLICITAR DIAS ADMINISTRATIVOS")</f>
        <v>YA NO PUEDE SOLICITAR DIAS ADMINISTRATIVOS</v>
      </c>
      <c r="J652" s="44"/>
      <c r="K652" s="44"/>
      <c r="L652" s="44"/>
      <c r="M652" s="45"/>
    </row>
    <row r="653" spans="2:13" ht="21.6" thickBot="1" x14ac:dyDescent="0.55000000000000004">
      <c r="B653" s="17"/>
      <c r="C653" s="18">
        <v>0</v>
      </c>
      <c r="D653" s="19"/>
      <c r="E653" s="19"/>
      <c r="F653" s="19"/>
      <c r="H653" s="23">
        <f>6-H652</f>
        <v>0</v>
      </c>
      <c r="I653" s="43" t="str">
        <f>IF(H653=0,"YA NO CUENTA CON ADMINISTRATIVOS","OK")</f>
        <v>YA NO CUENTA CON ADMINISTRATIVOS</v>
      </c>
      <c r="J653" s="44"/>
      <c r="K653" s="44"/>
      <c r="L653" s="44"/>
      <c r="M653" s="45"/>
    </row>
    <row r="654" spans="2:13" ht="17.399999999999999" x14ac:dyDescent="0.45">
      <c r="B654" s="17"/>
      <c r="C654" s="18">
        <v>0</v>
      </c>
      <c r="D654" s="19"/>
      <c r="E654" s="19"/>
      <c r="F654" s="19"/>
      <c r="H654" s="1"/>
    </row>
    <row r="655" spans="2:13" ht="17.399999999999999" x14ac:dyDescent="0.45">
      <c r="B655" s="17"/>
      <c r="C655" s="18">
        <v>0</v>
      </c>
      <c r="D655" s="19"/>
      <c r="E655" s="19"/>
      <c r="F655" s="19"/>
    </row>
    <row r="656" spans="2:13" ht="17.399999999999999" x14ac:dyDescent="0.45">
      <c r="B656" s="17"/>
      <c r="C656" s="18">
        <v>0</v>
      </c>
      <c r="D656" s="19"/>
      <c r="E656" s="19"/>
      <c r="F656" s="19"/>
      <c r="H656" s="24" t="s">
        <v>67</v>
      </c>
      <c r="I656" s="24"/>
      <c r="J656" s="24"/>
      <c r="K656" s="25"/>
      <c r="L656" s="25"/>
    </row>
    <row r="657" spans="2:13" ht="17.399999999999999" x14ac:dyDescent="0.45">
      <c r="B657" s="17"/>
      <c r="C657" s="18">
        <v>0</v>
      </c>
      <c r="D657" s="19"/>
      <c r="E657" s="19"/>
      <c r="F657" s="19"/>
      <c r="H657" s="24" t="s">
        <v>68</v>
      </c>
      <c r="K657" s="25"/>
      <c r="L657" s="32"/>
      <c r="M657" s="33" t="s">
        <v>27</v>
      </c>
    </row>
    <row r="658" spans="2:13" ht="17.399999999999999" x14ac:dyDescent="0.45">
      <c r="B658" s="17"/>
      <c r="C658" s="18">
        <v>0</v>
      </c>
      <c r="D658" s="19"/>
      <c r="E658" s="19"/>
      <c r="F658" s="19"/>
      <c r="H658" s="24" t="s">
        <v>140</v>
      </c>
      <c r="K658" s="25">
        <v>45824</v>
      </c>
      <c r="L658" s="25">
        <v>45900</v>
      </c>
    </row>
    <row r="659" spans="2:13" ht="17.399999999999999" x14ac:dyDescent="0.45">
      <c r="B659" s="17"/>
      <c r="C659" s="18">
        <v>0</v>
      </c>
      <c r="D659" s="19"/>
      <c r="E659" s="19"/>
      <c r="F659" s="19"/>
    </row>
    <row r="660" spans="2:13" ht="17.399999999999999" x14ac:dyDescent="0.45">
      <c r="B660" s="17"/>
      <c r="C660" s="18">
        <v>0</v>
      </c>
      <c r="D660" s="19"/>
      <c r="E660" s="19"/>
      <c r="F660" s="19"/>
    </row>
    <row r="661" spans="2:13" ht="17.399999999999999" x14ac:dyDescent="0.45">
      <c r="B661" s="17"/>
      <c r="C661" s="18">
        <v>0</v>
      </c>
      <c r="D661" s="19"/>
      <c r="E661" s="19"/>
      <c r="F661" s="19"/>
    </row>
    <row r="662" spans="2:13" ht="17.399999999999999" x14ac:dyDescent="0.45">
      <c r="B662" s="17"/>
      <c r="C662" s="18">
        <v>0</v>
      </c>
      <c r="D662" s="19"/>
      <c r="E662" s="19"/>
      <c r="F662" s="19"/>
    </row>
    <row r="663" spans="2:13" ht="17.399999999999999" x14ac:dyDescent="0.45">
      <c r="B663" s="17"/>
      <c r="C663" s="18">
        <v>0</v>
      </c>
      <c r="D663" s="19"/>
      <c r="E663" s="19"/>
      <c r="F663" s="19"/>
    </row>
    <row r="664" spans="2:13" ht="17.399999999999999" x14ac:dyDescent="0.45">
      <c r="B664" s="17"/>
      <c r="C664" s="18">
        <v>0</v>
      </c>
      <c r="D664" s="19"/>
      <c r="E664" s="19"/>
      <c r="F664" s="19"/>
    </row>
    <row r="665" spans="2:13" ht="18" thickBot="1" x14ac:dyDescent="0.5">
      <c r="B665" s="17"/>
      <c r="C665" s="20">
        <v>0</v>
      </c>
      <c r="D665" s="21"/>
      <c r="E665" s="21"/>
      <c r="F665" s="21"/>
    </row>
    <row r="666" spans="2:13" ht="21.6" thickBot="1" x14ac:dyDescent="0.55000000000000004">
      <c r="B666" s="7">
        <f>+D640-E640</f>
        <v>0</v>
      </c>
      <c r="C666" s="46" t="str">
        <f>IF(D640&lt;=E640,"YA NO TIENE FERIADOS","PUEDE SOLICITAR DIAS FERIADOS")</f>
        <v>YA NO TIENE FERIADOS</v>
      </c>
      <c r="D666" s="47"/>
      <c r="E666" s="47"/>
      <c r="F666" s="48"/>
    </row>
    <row r="667" spans="2:13" ht="19.2" thickBot="1" x14ac:dyDescent="0.5">
      <c r="C667" s="49" t="str">
        <f>IF(E640&gt;D640,"EXISTE UN ERROR","OK")</f>
        <v>OK</v>
      </c>
      <c r="D667" s="50"/>
      <c r="E667" s="50"/>
      <c r="F667" s="51"/>
    </row>
    <row r="672" spans="2:13" ht="19.2" thickBot="1" x14ac:dyDescent="0.5">
      <c r="B672" s="22" t="s">
        <v>146</v>
      </c>
      <c r="H672" s="22" t="str">
        <f>+B672</f>
        <v>QUEZADA POZO TAIS DANIELA</v>
      </c>
    </row>
    <row r="673" spans="2:13" ht="18.600000000000001" thickBot="1" x14ac:dyDescent="0.4">
      <c r="B673" s="5" t="s">
        <v>0</v>
      </c>
      <c r="C673" s="5" t="s">
        <v>1</v>
      </c>
      <c r="D673" s="5" t="s">
        <v>11</v>
      </c>
      <c r="E673" s="6" t="s">
        <v>2</v>
      </c>
      <c r="F673" s="6" t="s">
        <v>7</v>
      </c>
      <c r="H673" s="2" t="s">
        <v>3</v>
      </c>
      <c r="I673" s="3" t="s">
        <v>4</v>
      </c>
      <c r="J673" s="3" t="s">
        <v>5</v>
      </c>
      <c r="K673" s="3" t="s">
        <v>6</v>
      </c>
      <c r="L673" s="3" t="s">
        <v>7</v>
      </c>
      <c r="M673" s="4" t="s">
        <v>8</v>
      </c>
    </row>
    <row r="674" spans="2:13" ht="17.399999999999999" x14ac:dyDescent="0.45">
      <c r="B674" s="8">
        <v>0</v>
      </c>
      <c r="C674" s="9">
        <v>0</v>
      </c>
      <c r="D674" s="10">
        <f>+B674+C674</f>
        <v>0</v>
      </c>
      <c r="E674" s="10">
        <f>SUM(B675:B699)</f>
        <v>0</v>
      </c>
      <c r="F674" s="11"/>
      <c r="H674" s="13">
        <v>1</v>
      </c>
      <c r="I674" s="14"/>
      <c r="J674" s="27">
        <v>45891</v>
      </c>
      <c r="K674" s="27">
        <v>45891</v>
      </c>
      <c r="L674" s="35" t="s">
        <v>174</v>
      </c>
      <c r="M674" s="28"/>
    </row>
    <row r="675" spans="2:13" ht="17.399999999999999" x14ac:dyDescent="0.45">
      <c r="B675" s="17"/>
      <c r="C675" s="18">
        <v>0</v>
      </c>
      <c r="D675" s="26"/>
      <c r="E675" s="26"/>
      <c r="F675" s="18"/>
      <c r="H675" s="15">
        <v>0.5</v>
      </c>
      <c r="I675" s="14" t="s">
        <v>9</v>
      </c>
      <c r="J675" s="31">
        <v>45917</v>
      </c>
      <c r="K675" s="31">
        <v>45917</v>
      </c>
      <c r="L675" s="35" t="s">
        <v>171</v>
      </c>
      <c r="M675" s="29"/>
    </row>
    <row r="676" spans="2:13" ht="17.399999999999999" x14ac:dyDescent="0.45">
      <c r="B676" s="17"/>
      <c r="C676" s="18">
        <v>0</v>
      </c>
      <c r="D676" s="26"/>
      <c r="E676" s="26"/>
      <c r="F676" s="18"/>
      <c r="H676" s="15">
        <v>1</v>
      </c>
      <c r="I676" s="14"/>
      <c r="J676" s="31">
        <v>45912</v>
      </c>
      <c r="K676" s="31">
        <v>45912</v>
      </c>
      <c r="L676" s="35" t="s">
        <v>173</v>
      </c>
      <c r="M676" s="29"/>
    </row>
    <row r="677" spans="2:13" ht="17.399999999999999" x14ac:dyDescent="0.45">
      <c r="B677" s="17"/>
      <c r="C677" s="18">
        <v>0</v>
      </c>
      <c r="D677" s="26"/>
      <c r="E677" s="26"/>
      <c r="F677" s="18"/>
      <c r="H677" s="15">
        <v>0.5</v>
      </c>
      <c r="I677" s="14" t="s">
        <v>10</v>
      </c>
      <c r="J677" s="31">
        <v>45916</v>
      </c>
      <c r="K677" s="31">
        <v>45916</v>
      </c>
      <c r="L677" s="35" t="s">
        <v>173</v>
      </c>
      <c r="M677" s="29"/>
    </row>
    <row r="678" spans="2:13" ht="17.399999999999999" x14ac:dyDescent="0.45">
      <c r="B678" s="17"/>
      <c r="C678" s="18">
        <v>0</v>
      </c>
      <c r="D678" s="26"/>
      <c r="E678" s="26"/>
      <c r="F678" s="18"/>
      <c r="H678" s="15">
        <v>0.5</v>
      </c>
      <c r="I678" s="14" t="s">
        <v>10</v>
      </c>
      <c r="J678" s="31">
        <v>45938</v>
      </c>
      <c r="K678" s="31">
        <v>45938</v>
      </c>
      <c r="L678" s="35" t="s">
        <v>224</v>
      </c>
      <c r="M678" s="29"/>
    </row>
    <row r="679" spans="2:13" ht="17.399999999999999" x14ac:dyDescent="0.45">
      <c r="B679" s="17"/>
      <c r="C679" s="18">
        <v>0</v>
      </c>
      <c r="D679" s="26"/>
      <c r="E679" s="26"/>
      <c r="F679" s="18"/>
      <c r="H679" s="15">
        <v>1</v>
      </c>
      <c r="I679" s="14"/>
      <c r="J679" s="31">
        <v>45940</v>
      </c>
      <c r="K679" s="31">
        <v>45940</v>
      </c>
      <c r="L679" s="35" t="s">
        <v>224</v>
      </c>
      <c r="M679" s="29"/>
    </row>
    <row r="680" spans="2:13" ht="17.399999999999999" x14ac:dyDescent="0.45">
      <c r="B680" s="17"/>
      <c r="C680" s="18">
        <v>0</v>
      </c>
      <c r="D680" s="26"/>
      <c r="E680" s="26"/>
      <c r="F680" s="18"/>
      <c r="H680" s="15">
        <v>0.5</v>
      </c>
      <c r="I680" s="14" t="s">
        <v>10</v>
      </c>
      <c r="J680" s="31">
        <v>45953</v>
      </c>
      <c r="K680" s="31">
        <v>45953</v>
      </c>
      <c r="L680" s="35" t="s">
        <v>224</v>
      </c>
      <c r="M680" s="29"/>
    </row>
    <row r="681" spans="2:13" ht="17.399999999999999" x14ac:dyDescent="0.45">
      <c r="B681" s="17"/>
      <c r="C681" s="18">
        <v>0</v>
      </c>
      <c r="D681" s="26"/>
      <c r="E681" s="26"/>
      <c r="F681" s="18"/>
      <c r="H681" s="15"/>
      <c r="I681" s="14"/>
      <c r="J681" s="29"/>
      <c r="K681" s="29"/>
      <c r="L681" s="29"/>
      <c r="M681" s="29"/>
    </row>
    <row r="682" spans="2:13" ht="17.399999999999999" x14ac:dyDescent="0.45">
      <c r="B682" s="17"/>
      <c r="C682" s="18">
        <v>0</v>
      </c>
      <c r="D682" s="26"/>
      <c r="E682" s="26"/>
      <c r="F682" s="18"/>
      <c r="H682" s="15"/>
      <c r="I682" s="14"/>
      <c r="J682" s="29"/>
      <c r="K682" s="29"/>
      <c r="L682" s="29"/>
      <c r="M682" s="29"/>
    </row>
    <row r="683" spans="2:13" ht="17.399999999999999" x14ac:dyDescent="0.45">
      <c r="B683" s="17"/>
      <c r="C683" s="18">
        <v>0</v>
      </c>
      <c r="D683" s="26"/>
      <c r="E683" s="26"/>
      <c r="F683" s="18"/>
      <c r="H683" s="15"/>
      <c r="I683" s="14"/>
      <c r="J683" s="29"/>
      <c r="K683" s="29"/>
      <c r="L683" s="29"/>
      <c r="M683" s="29"/>
    </row>
    <row r="684" spans="2:13" ht="17.399999999999999" x14ac:dyDescent="0.45">
      <c r="B684" s="17"/>
      <c r="C684" s="18">
        <v>0</v>
      </c>
      <c r="D684" s="18"/>
      <c r="E684" s="18"/>
      <c r="F684" s="18"/>
      <c r="H684" s="15"/>
      <c r="I684" s="14"/>
      <c r="J684" s="29"/>
      <c r="K684" s="29"/>
      <c r="L684" s="29"/>
      <c r="M684" s="29"/>
    </row>
    <row r="685" spans="2:13" ht="18" thickBot="1" x14ac:dyDescent="0.5">
      <c r="B685" s="17"/>
      <c r="C685" s="18">
        <v>0</v>
      </c>
      <c r="D685" s="18"/>
      <c r="E685" s="18"/>
      <c r="F685" s="18"/>
      <c r="H685" s="16"/>
      <c r="I685" s="14"/>
      <c r="J685" s="30"/>
      <c r="K685" s="30"/>
      <c r="L685" s="30"/>
      <c r="M685" s="30"/>
    </row>
    <row r="686" spans="2:13" ht="21.6" thickBot="1" x14ac:dyDescent="0.55000000000000004">
      <c r="B686" s="17"/>
      <c r="C686" s="18">
        <v>0</v>
      </c>
      <c r="D686" s="19"/>
      <c r="E686" s="19"/>
      <c r="F686" s="19"/>
      <c r="H686" s="12">
        <f>SUM(H674:H685)</f>
        <v>5</v>
      </c>
      <c r="I686" s="43" t="str">
        <f>IF(H686=6,"YA NO PUEDE SOLICITAR DIAS ADMINISTRATIVOS","PUEDE SOLICITAR DIAS ADMINISTRATIVOS")</f>
        <v>PUEDE SOLICITAR DIAS ADMINISTRATIVOS</v>
      </c>
      <c r="J686" s="44"/>
      <c r="K686" s="44"/>
      <c r="L686" s="44"/>
      <c r="M686" s="45"/>
    </row>
    <row r="687" spans="2:13" ht="21.6" thickBot="1" x14ac:dyDescent="0.55000000000000004">
      <c r="B687" s="17"/>
      <c r="C687" s="18">
        <v>0</v>
      </c>
      <c r="D687" s="19"/>
      <c r="E687" s="19"/>
      <c r="F687" s="19"/>
      <c r="H687" s="23">
        <f>6-H686</f>
        <v>1</v>
      </c>
      <c r="I687" s="43" t="str">
        <f>IF(H687=0,"YA NO CUENTA CON ADMINISTRATIVOS","OK")</f>
        <v>OK</v>
      </c>
      <c r="J687" s="44"/>
      <c r="K687" s="44"/>
      <c r="L687" s="44"/>
      <c r="M687" s="45"/>
    </row>
    <row r="688" spans="2:13" ht="17.399999999999999" x14ac:dyDescent="0.45">
      <c r="B688" s="17"/>
      <c r="C688" s="18">
        <v>0</v>
      </c>
      <c r="D688" s="19"/>
      <c r="E688" s="19"/>
      <c r="F688" s="19"/>
      <c r="H688" s="1"/>
    </row>
    <row r="689" spans="2:13" ht="17.399999999999999" x14ac:dyDescent="0.45">
      <c r="B689" s="17"/>
      <c r="C689" s="18">
        <v>0</v>
      </c>
      <c r="D689" s="19"/>
      <c r="E689" s="19"/>
      <c r="F689" s="19"/>
    </row>
    <row r="690" spans="2:13" ht="17.399999999999999" x14ac:dyDescent="0.45">
      <c r="B690" s="17"/>
      <c r="C690" s="18">
        <v>0</v>
      </c>
      <c r="D690" s="19"/>
      <c r="E690" s="19"/>
      <c r="F690" s="19"/>
      <c r="H690" s="24" t="s">
        <v>67</v>
      </c>
      <c r="I690" s="24"/>
      <c r="J690" s="24"/>
      <c r="K690" s="25"/>
      <c r="L690" s="25"/>
    </row>
    <row r="691" spans="2:13" ht="17.399999999999999" x14ac:dyDescent="0.45">
      <c r="B691" s="17"/>
      <c r="C691" s="18">
        <v>0</v>
      </c>
      <c r="D691" s="19"/>
      <c r="E691" s="19"/>
      <c r="F691" s="19"/>
      <c r="H691" s="24" t="s">
        <v>30</v>
      </c>
      <c r="K691" s="25"/>
      <c r="L691" s="32"/>
      <c r="M691" s="33" t="s">
        <v>27</v>
      </c>
    </row>
    <row r="692" spans="2:13" ht="17.399999999999999" x14ac:dyDescent="0.45">
      <c r="B692" s="17"/>
      <c r="C692" s="18">
        <v>0</v>
      </c>
      <c r="D692" s="19"/>
      <c r="E692" s="19"/>
      <c r="F692" s="19"/>
      <c r="H692" s="24" t="s">
        <v>140</v>
      </c>
      <c r="K692" s="25">
        <v>45859</v>
      </c>
      <c r="L692" s="25">
        <v>45930</v>
      </c>
    </row>
    <row r="693" spans="2:13" ht="17.399999999999999" x14ac:dyDescent="0.45">
      <c r="B693" s="17"/>
      <c r="C693" s="18">
        <v>0</v>
      </c>
      <c r="D693" s="19"/>
      <c r="E693" s="19"/>
      <c r="F693" s="19"/>
    </row>
    <row r="694" spans="2:13" ht="17.399999999999999" x14ac:dyDescent="0.45">
      <c r="B694" s="17"/>
      <c r="C694" s="18">
        <v>0</v>
      </c>
      <c r="D694" s="19"/>
      <c r="E694" s="19"/>
      <c r="F694" s="19"/>
    </row>
    <row r="695" spans="2:13" ht="17.399999999999999" x14ac:dyDescent="0.45">
      <c r="B695" s="17"/>
      <c r="C695" s="18">
        <v>0</v>
      </c>
      <c r="D695" s="19"/>
      <c r="E695" s="19"/>
      <c r="F695" s="19"/>
    </row>
    <row r="696" spans="2:13" ht="17.399999999999999" x14ac:dyDescent="0.45">
      <c r="B696" s="17"/>
      <c r="C696" s="18">
        <v>0</v>
      </c>
      <c r="D696" s="19"/>
      <c r="E696" s="19"/>
      <c r="F696" s="19"/>
    </row>
    <row r="697" spans="2:13" ht="17.399999999999999" x14ac:dyDescent="0.45">
      <c r="B697" s="17"/>
      <c r="C697" s="18">
        <v>0</v>
      </c>
      <c r="D697" s="19"/>
      <c r="E697" s="19"/>
      <c r="F697" s="19"/>
    </row>
    <row r="698" spans="2:13" ht="17.399999999999999" x14ac:dyDescent="0.45">
      <c r="B698" s="17"/>
      <c r="C698" s="18">
        <v>0</v>
      </c>
      <c r="D698" s="19"/>
      <c r="E698" s="19"/>
      <c r="F698" s="19"/>
    </row>
    <row r="699" spans="2:13" ht="18" thickBot="1" x14ac:dyDescent="0.5">
      <c r="B699" s="17"/>
      <c r="C699" s="20">
        <v>0</v>
      </c>
      <c r="D699" s="21"/>
      <c r="E699" s="21"/>
      <c r="F699" s="21"/>
    </row>
    <row r="700" spans="2:13" ht="21.6" thickBot="1" x14ac:dyDescent="0.55000000000000004">
      <c r="B700" s="7">
        <f>+D674-E674</f>
        <v>0</v>
      </c>
      <c r="C700" s="46" t="str">
        <f>IF(D674&lt;=E674,"YA NO TIENE FERIADOS","PUEDE SOLICITAR DIAS FERIADOS")</f>
        <v>YA NO TIENE FERIADOS</v>
      </c>
      <c r="D700" s="47"/>
      <c r="E700" s="47"/>
      <c r="F700" s="48"/>
    </row>
    <row r="701" spans="2:13" ht="19.2" thickBot="1" x14ac:dyDescent="0.5">
      <c r="C701" s="49" t="str">
        <f>IF(E674&gt;D674,"EXISTE UN ERROR","OK")</f>
        <v>OK</v>
      </c>
      <c r="D701" s="50"/>
      <c r="E701" s="50"/>
      <c r="F701" s="51"/>
    </row>
    <row r="704" spans="2:13" ht="19.2" thickBot="1" x14ac:dyDescent="0.5">
      <c r="B704" s="22" t="s">
        <v>152</v>
      </c>
      <c r="H704" s="22" t="str">
        <f>+B704</f>
        <v>GUERRERO CORTEZ MARIA JOSE</v>
      </c>
    </row>
    <row r="705" spans="2:13" ht="18.600000000000001" thickBot="1" x14ac:dyDescent="0.4">
      <c r="B705" s="5" t="s">
        <v>0</v>
      </c>
      <c r="C705" s="5" t="s">
        <v>1</v>
      </c>
      <c r="D705" s="5" t="s">
        <v>11</v>
      </c>
      <c r="E705" s="6" t="s">
        <v>2</v>
      </c>
      <c r="F705" s="6" t="s">
        <v>7</v>
      </c>
      <c r="H705" s="2" t="s">
        <v>3</v>
      </c>
      <c r="I705" s="3" t="s">
        <v>4</v>
      </c>
      <c r="J705" s="3" t="s">
        <v>5</v>
      </c>
      <c r="K705" s="3" t="s">
        <v>6</v>
      </c>
      <c r="L705" s="3" t="s">
        <v>7</v>
      </c>
      <c r="M705" s="4" t="s">
        <v>8</v>
      </c>
    </row>
    <row r="706" spans="2:13" ht="17.399999999999999" x14ac:dyDescent="0.45">
      <c r="B706" s="8">
        <v>0</v>
      </c>
      <c r="C706" s="9">
        <v>0</v>
      </c>
      <c r="D706" s="10">
        <f>+B706+C706</f>
        <v>0</v>
      </c>
      <c r="E706" s="10">
        <f>SUM(B707:B731)</f>
        <v>0</v>
      </c>
      <c r="F706" s="11"/>
      <c r="H706" s="13">
        <v>1</v>
      </c>
      <c r="I706" s="14"/>
      <c r="J706" s="27">
        <v>45897</v>
      </c>
      <c r="K706" s="27">
        <v>45897</v>
      </c>
      <c r="L706" s="35" t="s">
        <v>174</v>
      </c>
      <c r="M706" s="28"/>
    </row>
    <row r="707" spans="2:13" ht="17.399999999999999" x14ac:dyDescent="0.45">
      <c r="B707" s="17"/>
      <c r="C707" s="18">
        <v>0</v>
      </c>
      <c r="D707" s="26"/>
      <c r="E707" s="26"/>
      <c r="F707" s="18"/>
      <c r="H707" s="15">
        <v>1</v>
      </c>
      <c r="I707" s="14"/>
      <c r="J707" s="31">
        <v>45929</v>
      </c>
      <c r="K707" s="31">
        <v>45929</v>
      </c>
      <c r="L707" s="29"/>
      <c r="M707" s="29"/>
    </row>
    <row r="708" spans="2:13" ht="17.399999999999999" x14ac:dyDescent="0.45">
      <c r="B708" s="17"/>
      <c r="C708" s="18">
        <v>0</v>
      </c>
      <c r="D708" s="26"/>
      <c r="E708" s="26"/>
      <c r="F708" s="18"/>
      <c r="H708" s="15">
        <v>1</v>
      </c>
      <c r="I708" s="14"/>
      <c r="J708" s="31">
        <v>45937</v>
      </c>
      <c r="K708" s="31">
        <v>45937</v>
      </c>
      <c r="L708" s="35" t="s">
        <v>223</v>
      </c>
      <c r="M708" s="29"/>
    </row>
    <row r="709" spans="2:13" ht="17.399999999999999" x14ac:dyDescent="0.45">
      <c r="B709" s="17"/>
      <c r="C709" s="18">
        <v>0</v>
      </c>
      <c r="D709" s="26"/>
      <c r="E709" s="26"/>
      <c r="F709" s="18"/>
      <c r="H709" s="15"/>
      <c r="I709" s="14"/>
      <c r="J709" s="31"/>
      <c r="K709" s="31"/>
      <c r="L709" s="29"/>
      <c r="M709" s="29"/>
    </row>
    <row r="710" spans="2:13" ht="17.399999999999999" x14ac:dyDescent="0.45">
      <c r="B710" s="17"/>
      <c r="C710" s="18">
        <v>0</v>
      </c>
      <c r="D710" s="26"/>
      <c r="E710" s="26"/>
      <c r="F710" s="18"/>
      <c r="H710" s="15"/>
      <c r="I710" s="14"/>
      <c r="J710" s="31"/>
      <c r="K710" s="31"/>
      <c r="L710" s="29"/>
      <c r="M710" s="29"/>
    </row>
    <row r="711" spans="2:13" ht="17.399999999999999" x14ac:dyDescent="0.45">
      <c r="B711" s="17"/>
      <c r="C711" s="18">
        <v>0</v>
      </c>
      <c r="D711" s="26"/>
      <c r="E711" s="26"/>
      <c r="F711" s="18"/>
      <c r="H711" s="15"/>
      <c r="I711" s="14"/>
      <c r="J711" s="29"/>
      <c r="K711" s="29"/>
      <c r="L711" s="29"/>
      <c r="M711" s="29"/>
    </row>
    <row r="712" spans="2:13" ht="17.399999999999999" x14ac:dyDescent="0.45">
      <c r="B712" s="17"/>
      <c r="C712" s="18">
        <v>0</v>
      </c>
      <c r="D712" s="26"/>
      <c r="E712" s="26"/>
      <c r="F712" s="18"/>
      <c r="H712" s="15"/>
      <c r="I712" s="14"/>
      <c r="J712" s="29"/>
      <c r="K712" s="29"/>
      <c r="L712" s="29"/>
      <c r="M712" s="29"/>
    </row>
    <row r="713" spans="2:13" ht="17.399999999999999" x14ac:dyDescent="0.45">
      <c r="B713" s="17"/>
      <c r="C713" s="18">
        <v>0</v>
      </c>
      <c r="D713" s="26"/>
      <c r="E713" s="26"/>
      <c r="F713" s="18"/>
      <c r="H713" s="15"/>
      <c r="I713" s="14"/>
      <c r="J713" s="29"/>
      <c r="K713" s="29"/>
      <c r="L713" s="29"/>
      <c r="M713" s="29"/>
    </row>
    <row r="714" spans="2:13" ht="17.399999999999999" x14ac:dyDescent="0.45">
      <c r="B714" s="17"/>
      <c r="C714" s="18">
        <v>0</v>
      </c>
      <c r="D714" s="26"/>
      <c r="E714" s="26"/>
      <c r="F714" s="18"/>
      <c r="H714" s="15"/>
      <c r="I714" s="14"/>
      <c r="J714" s="29"/>
      <c r="K714" s="29"/>
      <c r="L714" s="29"/>
      <c r="M714" s="29"/>
    </row>
    <row r="715" spans="2:13" ht="17.399999999999999" x14ac:dyDescent="0.45">
      <c r="B715" s="17"/>
      <c r="C715" s="18">
        <v>0</v>
      </c>
      <c r="D715" s="26"/>
      <c r="E715" s="26"/>
      <c r="F715" s="18"/>
      <c r="H715" s="15"/>
      <c r="I715" s="14"/>
      <c r="J715" s="29"/>
      <c r="K715" s="29"/>
      <c r="L715" s="29"/>
      <c r="M715" s="29"/>
    </row>
    <row r="716" spans="2:13" ht="17.399999999999999" x14ac:dyDescent="0.45">
      <c r="B716" s="17"/>
      <c r="C716" s="18">
        <v>0</v>
      </c>
      <c r="D716" s="18"/>
      <c r="E716" s="18"/>
      <c r="F716" s="18"/>
      <c r="H716" s="15"/>
      <c r="I716" s="14"/>
      <c r="J716" s="29"/>
      <c r="K716" s="29"/>
      <c r="L716" s="29"/>
      <c r="M716" s="29"/>
    </row>
    <row r="717" spans="2:13" ht="18" thickBot="1" x14ac:dyDescent="0.5">
      <c r="B717" s="17"/>
      <c r="C717" s="18">
        <v>0</v>
      </c>
      <c r="D717" s="18"/>
      <c r="E717" s="18"/>
      <c r="F717" s="18"/>
      <c r="H717" s="16"/>
      <c r="I717" s="14"/>
      <c r="J717" s="30"/>
      <c r="K717" s="30"/>
      <c r="L717" s="30"/>
      <c r="M717" s="30"/>
    </row>
    <row r="718" spans="2:13" ht="21.6" thickBot="1" x14ac:dyDescent="0.55000000000000004">
      <c r="B718" s="17"/>
      <c r="C718" s="18">
        <v>0</v>
      </c>
      <c r="D718" s="19"/>
      <c r="E718" s="19"/>
      <c r="F718" s="19"/>
      <c r="H718" s="12">
        <f>SUM(H706:H717)</f>
        <v>3</v>
      </c>
      <c r="I718" s="43" t="str">
        <f>IF(H718=3,"YA NO PUEDE SOLICITAR DIAS ADMINISTRATIVOS","PUEDE SOLICITAR DIAS ADMINISTRATIVOS")</f>
        <v>YA NO PUEDE SOLICITAR DIAS ADMINISTRATIVOS</v>
      </c>
      <c r="J718" s="44"/>
      <c r="K718" s="44"/>
      <c r="L718" s="44"/>
      <c r="M718" s="45"/>
    </row>
    <row r="719" spans="2:13" ht="21.6" thickBot="1" x14ac:dyDescent="0.55000000000000004">
      <c r="B719" s="17"/>
      <c r="C719" s="18">
        <v>0</v>
      </c>
      <c r="D719" s="19"/>
      <c r="E719" s="19"/>
      <c r="F719" s="19"/>
      <c r="H719" s="23">
        <f>3-H718</f>
        <v>0</v>
      </c>
      <c r="I719" s="43" t="str">
        <f>IF(H719=0,"YA NO CUENTA CON ADMINISTRATIVOS","OK")</f>
        <v>YA NO CUENTA CON ADMINISTRATIVOS</v>
      </c>
      <c r="J719" s="44"/>
      <c r="K719" s="44"/>
      <c r="L719" s="44"/>
      <c r="M719" s="45"/>
    </row>
    <row r="720" spans="2:13" ht="17.399999999999999" x14ac:dyDescent="0.45">
      <c r="B720" s="17"/>
      <c r="C720" s="18">
        <v>0</v>
      </c>
      <c r="D720" s="19"/>
      <c r="E720" s="19"/>
      <c r="F720" s="19"/>
      <c r="H720" s="1"/>
    </row>
    <row r="721" spans="2:13" ht="17.399999999999999" x14ac:dyDescent="0.45">
      <c r="B721" s="17"/>
      <c r="C721" s="18">
        <v>0</v>
      </c>
      <c r="D721" s="19"/>
      <c r="E721" s="19"/>
      <c r="F721" s="19"/>
    </row>
    <row r="722" spans="2:13" ht="17.399999999999999" x14ac:dyDescent="0.45">
      <c r="B722" s="17"/>
      <c r="C722" s="18">
        <v>0</v>
      </c>
      <c r="D722" s="19"/>
      <c r="E722" s="19"/>
      <c r="F722" s="19"/>
      <c r="H722" s="24" t="s">
        <v>67</v>
      </c>
      <c r="I722" s="24"/>
      <c r="J722" s="24"/>
      <c r="K722" s="25"/>
      <c r="L722" s="25"/>
    </row>
    <row r="723" spans="2:13" ht="17.399999999999999" x14ac:dyDescent="0.45">
      <c r="B723" s="17"/>
      <c r="C723" s="18">
        <v>0</v>
      </c>
      <c r="D723" s="19"/>
      <c r="E723" s="19"/>
      <c r="F723" s="19"/>
      <c r="H723" s="24" t="s">
        <v>68</v>
      </c>
      <c r="K723" s="25"/>
      <c r="L723" s="32"/>
      <c r="M723" s="33" t="s">
        <v>27</v>
      </c>
    </row>
    <row r="724" spans="2:13" ht="17.399999999999999" x14ac:dyDescent="0.45">
      <c r="B724" s="17"/>
      <c r="C724" s="18">
        <v>0</v>
      </c>
      <c r="D724" s="19"/>
      <c r="E724" s="19"/>
      <c r="F724" s="19"/>
      <c r="H724" s="24" t="s">
        <v>140</v>
      </c>
      <c r="K724" s="25">
        <v>45870</v>
      </c>
      <c r="L724" s="25">
        <v>45961</v>
      </c>
    </row>
    <row r="725" spans="2:13" ht="17.399999999999999" x14ac:dyDescent="0.45">
      <c r="B725" s="17"/>
      <c r="C725" s="18">
        <v>0</v>
      </c>
      <c r="D725" s="19"/>
      <c r="E725" s="19"/>
      <c r="F725" s="19"/>
    </row>
    <row r="726" spans="2:13" ht="17.399999999999999" x14ac:dyDescent="0.45">
      <c r="B726" s="17"/>
      <c r="C726" s="18">
        <v>0</v>
      </c>
      <c r="D726" s="19"/>
      <c r="E726" s="19"/>
      <c r="F726" s="19"/>
    </row>
    <row r="727" spans="2:13" ht="17.399999999999999" x14ac:dyDescent="0.45">
      <c r="B727" s="17"/>
      <c r="C727" s="18">
        <v>0</v>
      </c>
      <c r="D727" s="19"/>
      <c r="E727" s="19"/>
      <c r="F727" s="19"/>
    </row>
    <row r="728" spans="2:13" ht="17.399999999999999" x14ac:dyDescent="0.45">
      <c r="B728" s="17"/>
      <c r="C728" s="18">
        <v>0</v>
      </c>
      <c r="D728" s="19"/>
      <c r="E728" s="19"/>
      <c r="F728" s="19"/>
    </row>
    <row r="729" spans="2:13" ht="17.399999999999999" x14ac:dyDescent="0.45">
      <c r="B729" s="17"/>
      <c r="C729" s="18">
        <v>0</v>
      </c>
      <c r="D729" s="19"/>
      <c r="E729" s="19"/>
      <c r="F729" s="19"/>
    </row>
    <row r="730" spans="2:13" ht="17.399999999999999" x14ac:dyDescent="0.45">
      <c r="B730" s="17"/>
      <c r="C730" s="18">
        <v>0</v>
      </c>
      <c r="D730" s="19"/>
      <c r="E730" s="19"/>
      <c r="F730" s="19"/>
    </row>
    <row r="731" spans="2:13" ht="18" thickBot="1" x14ac:dyDescent="0.5">
      <c r="B731" s="17"/>
      <c r="C731" s="20">
        <v>0</v>
      </c>
      <c r="D731" s="21"/>
      <c r="E731" s="21"/>
      <c r="F731" s="21"/>
    </row>
    <row r="732" spans="2:13" ht="21.6" thickBot="1" x14ac:dyDescent="0.55000000000000004">
      <c r="B732" s="7">
        <f>+D706-E706</f>
        <v>0</v>
      </c>
      <c r="C732" s="46" t="str">
        <f>IF(D706&lt;=E706,"YA NO TIENE FERIADOS","PUEDE SOLICITAR DIAS FERIADOS")</f>
        <v>YA NO TIENE FERIADOS</v>
      </c>
      <c r="D732" s="47"/>
      <c r="E732" s="47"/>
      <c r="F732" s="48"/>
    </row>
    <row r="733" spans="2:13" ht="19.2" thickBot="1" x14ac:dyDescent="0.5">
      <c r="C733" s="49" t="str">
        <f>IF(E706&gt;D706,"EXISTE UN ERROR","OK")</f>
        <v>OK</v>
      </c>
      <c r="D733" s="50"/>
      <c r="E733" s="50"/>
      <c r="F733" s="51"/>
    </row>
    <row r="735" spans="2:13" ht="19.2" thickBot="1" x14ac:dyDescent="0.5">
      <c r="B735" s="22" t="s">
        <v>203</v>
      </c>
      <c r="H735" s="22" t="str">
        <f>+B735</f>
        <v>AMARO MARTINEZ MAIRA ESCARLET</v>
      </c>
    </row>
    <row r="736" spans="2:13" ht="18.600000000000001" thickBot="1" x14ac:dyDescent="0.4">
      <c r="B736" s="5" t="s">
        <v>0</v>
      </c>
      <c r="C736" s="5" t="s">
        <v>1</v>
      </c>
      <c r="D736" s="5" t="s">
        <v>11</v>
      </c>
      <c r="E736" s="6" t="s">
        <v>2</v>
      </c>
      <c r="F736" s="6" t="s">
        <v>7</v>
      </c>
      <c r="H736" s="2" t="s">
        <v>3</v>
      </c>
      <c r="I736" s="3" t="s">
        <v>4</v>
      </c>
      <c r="J736" s="3" t="s">
        <v>5</v>
      </c>
      <c r="K736" s="3" t="s">
        <v>6</v>
      </c>
      <c r="L736" s="3" t="s">
        <v>7</v>
      </c>
      <c r="M736" s="4" t="s">
        <v>8</v>
      </c>
    </row>
    <row r="737" spans="2:13" ht="17.399999999999999" x14ac:dyDescent="0.45">
      <c r="B737" s="8">
        <v>0</v>
      </c>
      <c r="C737" s="9">
        <v>0</v>
      </c>
      <c r="D737" s="10">
        <f>+B737+C737</f>
        <v>0</v>
      </c>
      <c r="E737" s="10">
        <f>SUM(B738:B762)</f>
        <v>0</v>
      </c>
      <c r="F737" s="11"/>
      <c r="H737" s="13">
        <v>0.5</v>
      </c>
      <c r="I737" s="14" t="s">
        <v>10</v>
      </c>
      <c r="J737" s="27">
        <v>45926</v>
      </c>
      <c r="K737" s="27">
        <v>45926</v>
      </c>
      <c r="L737" s="29"/>
      <c r="M737" s="28"/>
    </row>
    <row r="738" spans="2:13" ht="17.399999999999999" x14ac:dyDescent="0.45">
      <c r="B738" s="17"/>
      <c r="C738" s="18">
        <v>0</v>
      </c>
      <c r="D738" s="26"/>
      <c r="E738" s="26"/>
      <c r="F738" s="18"/>
      <c r="H738" s="15">
        <v>1</v>
      </c>
      <c r="I738" s="14"/>
      <c r="J738" s="31">
        <v>45938</v>
      </c>
      <c r="K738" s="31">
        <v>45938</v>
      </c>
      <c r="L738" s="35" t="s">
        <v>224</v>
      </c>
      <c r="M738" s="29"/>
    </row>
    <row r="739" spans="2:13" ht="17.399999999999999" x14ac:dyDescent="0.45">
      <c r="B739" s="17"/>
      <c r="C739" s="18">
        <v>0</v>
      </c>
      <c r="D739" s="26"/>
      <c r="E739" s="26"/>
      <c r="F739" s="18"/>
      <c r="H739" s="15">
        <v>1</v>
      </c>
      <c r="I739" s="14"/>
      <c r="J739" s="31">
        <v>45952</v>
      </c>
      <c r="K739" s="31">
        <v>45952</v>
      </c>
      <c r="L739" s="35" t="s">
        <v>224</v>
      </c>
      <c r="M739" s="29"/>
    </row>
    <row r="740" spans="2:13" ht="17.399999999999999" x14ac:dyDescent="0.45">
      <c r="B740" s="17"/>
      <c r="C740" s="18">
        <v>0</v>
      </c>
      <c r="D740" s="26"/>
      <c r="E740" s="26"/>
      <c r="F740" s="18"/>
      <c r="H740" s="15">
        <v>0.5</v>
      </c>
      <c r="I740" s="14" t="s">
        <v>10</v>
      </c>
      <c r="J740" s="31">
        <v>45960</v>
      </c>
      <c r="K740" s="31">
        <v>45960</v>
      </c>
      <c r="L740" s="35" t="s">
        <v>228</v>
      </c>
      <c r="M740" s="29"/>
    </row>
    <row r="741" spans="2:13" ht="17.399999999999999" x14ac:dyDescent="0.45">
      <c r="B741" s="17"/>
      <c r="C741" s="18">
        <v>0</v>
      </c>
      <c r="D741" s="26"/>
      <c r="E741" s="26"/>
      <c r="F741" s="18"/>
      <c r="H741" s="15"/>
      <c r="I741" s="14"/>
      <c r="J741" s="31"/>
      <c r="K741" s="31"/>
      <c r="L741" s="29"/>
      <c r="M741" s="29"/>
    </row>
    <row r="742" spans="2:13" ht="17.399999999999999" x14ac:dyDescent="0.45">
      <c r="B742" s="17"/>
      <c r="C742" s="18">
        <v>0</v>
      </c>
      <c r="D742" s="26"/>
      <c r="E742" s="26"/>
      <c r="F742" s="18"/>
      <c r="H742" s="15"/>
      <c r="I742" s="14"/>
      <c r="J742" s="29"/>
      <c r="K742" s="29"/>
      <c r="L742" s="29"/>
      <c r="M742" s="29"/>
    </row>
    <row r="743" spans="2:13" ht="17.399999999999999" x14ac:dyDescent="0.45">
      <c r="B743" s="17"/>
      <c r="C743" s="18">
        <v>0</v>
      </c>
      <c r="D743" s="26"/>
      <c r="E743" s="26"/>
      <c r="F743" s="18"/>
      <c r="H743" s="15"/>
      <c r="I743" s="14"/>
      <c r="J743" s="29"/>
      <c r="K743" s="29"/>
      <c r="L743" s="29"/>
      <c r="M743" s="29"/>
    </row>
    <row r="744" spans="2:13" ht="17.399999999999999" x14ac:dyDescent="0.45">
      <c r="B744" s="17"/>
      <c r="C744" s="18">
        <v>0</v>
      </c>
      <c r="D744" s="26"/>
      <c r="E744" s="26"/>
      <c r="F744" s="18"/>
      <c r="H744" s="15"/>
      <c r="I744" s="14"/>
      <c r="J744" s="29"/>
      <c r="K744" s="29"/>
      <c r="L744" s="29"/>
      <c r="M744" s="29"/>
    </row>
    <row r="745" spans="2:13" ht="17.399999999999999" x14ac:dyDescent="0.45">
      <c r="B745" s="17"/>
      <c r="C745" s="18">
        <v>0</v>
      </c>
      <c r="D745" s="26"/>
      <c r="E745" s="26"/>
      <c r="F745" s="18"/>
      <c r="H745" s="15"/>
      <c r="I745" s="14"/>
      <c r="J745" s="29"/>
      <c r="K745" s="29"/>
      <c r="L745" s="29"/>
      <c r="M745" s="29"/>
    </row>
    <row r="746" spans="2:13" ht="17.399999999999999" x14ac:dyDescent="0.45">
      <c r="B746" s="17"/>
      <c r="C746" s="18">
        <v>0</v>
      </c>
      <c r="D746" s="26"/>
      <c r="E746" s="26"/>
      <c r="F746" s="18"/>
      <c r="H746" s="15"/>
      <c r="I746" s="14"/>
      <c r="J746" s="29"/>
      <c r="K746" s="29"/>
      <c r="L746" s="29"/>
      <c r="M746" s="29"/>
    </row>
    <row r="747" spans="2:13" ht="17.399999999999999" x14ac:dyDescent="0.45">
      <c r="B747" s="17"/>
      <c r="C747" s="18">
        <v>0</v>
      </c>
      <c r="D747" s="18"/>
      <c r="E747" s="18"/>
      <c r="F747" s="18"/>
      <c r="H747" s="15"/>
      <c r="I747" s="14"/>
      <c r="J747" s="29"/>
      <c r="K747" s="29"/>
      <c r="L747" s="29"/>
      <c r="M747" s="29"/>
    </row>
    <row r="748" spans="2:13" ht="18" thickBot="1" x14ac:dyDescent="0.5">
      <c r="B748" s="17"/>
      <c r="C748" s="18">
        <v>0</v>
      </c>
      <c r="D748" s="18"/>
      <c r="E748" s="18"/>
      <c r="F748" s="18"/>
      <c r="H748" s="16"/>
      <c r="I748" s="14"/>
      <c r="J748" s="30"/>
      <c r="K748" s="30"/>
      <c r="L748" s="30"/>
      <c r="M748" s="30"/>
    </row>
    <row r="749" spans="2:13" ht="21.6" thickBot="1" x14ac:dyDescent="0.55000000000000004">
      <c r="B749" s="17"/>
      <c r="C749" s="18">
        <v>0</v>
      </c>
      <c r="D749" s="19"/>
      <c r="E749" s="19"/>
      <c r="F749" s="19"/>
      <c r="H749" s="12">
        <f>SUM(H737:H748)</f>
        <v>3</v>
      </c>
      <c r="I749" s="43" t="str">
        <f>IF(H749=3,"YA NO PUEDE SOLICITAR DIAS ADMINISTRATIVOS","PUEDE SOLICITAR DIAS ADMINISTRATIVOS")</f>
        <v>YA NO PUEDE SOLICITAR DIAS ADMINISTRATIVOS</v>
      </c>
      <c r="J749" s="44"/>
      <c r="K749" s="44"/>
      <c r="L749" s="44"/>
      <c r="M749" s="45"/>
    </row>
    <row r="750" spans="2:13" ht="21.6" thickBot="1" x14ac:dyDescent="0.55000000000000004">
      <c r="B750" s="17"/>
      <c r="C750" s="18">
        <v>0</v>
      </c>
      <c r="D750" s="19"/>
      <c r="E750" s="19"/>
      <c r="F750" s="19"/>
      <c r="H750" s="23">
        <f>3-H749</f>
        <v>0</v>
      </c>
      <c r="I750" s="43" t="str">
        <f>IF(H750=0,"YA NO CUENTA CON ADMINISTRATIVOS","OK")</f>
        <v>YA NO CUENTA CON ADMINISTRATIVOS</v>
      </c>
      <c r="J750" s="44"/>
      <c r="K750" s="44"/>
      <c r="L750" s="44"/>
      <c r="M750" s="45"/>
    </row>
    <row r="751" spans="2:13" ht="17.399999999999999" x14ac:dyDescent="0.45">
      <c r="B751" s="17"/>
      <c r="C751" s="18">
        <v>0</v>
      </c>
      <c r="D751" s="19"/>
      <c r="E751" s="19"/>
      <c r="F751" s="19"/>
      <c r="H751" s="1"/>
    </row>
    <row r="752" spans="2:13" ht="17.399999999999999" x14ac:dyDescent="0.45">
      <c r="B752" s="17"/>
      <c r="C752" s="18">
        <v>0</v>
      </c>
      <c r="D752" s="19"/>
      <c r="E752" s="19"/>
      <c r="F752" s="19"/>
    </row>
    <row r="753" spans="2:13" ht="17.399999999999999" x14ac:dyDescent="0.45">
      <c r="B753" s="17"/>
      <c r="C753" s="18">
        <v>0</v>
      </c>
      <c r="D753" s="19"/>
      <c r="E753" s="19"/>
      <c r="F753" s="19"/>
      <c r="H753" s="24" t="s">
        <v>67</v>
      </c>
      <c r="I753" s="24"/>
      <c r="J753" s="24"/>
      <c r="K753" s="25"/>
      <c r="L753" s="25"/>
    </row>
    <row r="754" spans="2:13" ht="17.399999999999999" x14ac:dyDescent="0.45">
      <c r="B754" s="17"/>
      <c r="C754" s="18">
        <v>0</v>
      </c>
      <c r="D754" s="19"/>
      <c r="E754" s="19"/>
      <c r="F754" s="19"/>
      <c r="H754" s="24" t="s">
        <v>68</v>
      </c>
      <c r="K754" s="25"/>
      <c r="L754" s="32"/>
      <c r="M754" s="33" t="s">
        <v>27</v>
      </c>
    </row>
    <row r="755" spans="2:13" ht="17.399999999999999" x14ac:dyDescent="0.45">
      <c r="B755" s="17"/>
      <c r="C755" s="18">
        <v>0</v>
      </c>
      <c r="D755" s="19"/>
      <c r="E755" s="19"/>
      <c r="F755" s="19"/>
      <c r="H755" s="24" t="s">
        <v>140</v>
      </c>
      <c r="K755" s="25">
        <v>45887</v>
      </c>
      <c r="L755" s="25">
        <v>45961</v>
      </c>
    </row>
    <row r="756" spans="2:13" ht="17.399999999999999" x14ac:dyDescent="0.45">
      <c r="B756" s="17"/>
      <c r="C756" s="18">
        <v>0</v>
      </c>
      <c r="D756" s="19"/>
      <c r="E756" s="19"/>
      <c r="F756" s="19"/>
    </row>
    <row r="757" spans="2:13" ht="17.399999999999999" x14ac:dyDescent="0.45">
      <c r="B757" s="17"/>
      <c r="C757" s="18">
        <v>0</v>
      </c>
      <c r="D757" s="19"/>
      <c r="E757" s="19"/>
      <c r="F757" s="19"/>
    </row>
    <row r="758" spans="2:13" ht="17.399999999999999" x14ac:dyDescent="0.45">
      <c r="B758" s="17"/>
      <c r="C758" s="18">
        <v>0</v>
      </c>
      <c r="D758" s="19"/>
      <c r="E758" s="19"/>
      <c r="F758" s="19"/>
    </row>
    <row r="759" spans="2:13" ht="17.399999999999999" x14ac:dyDescent="0.45">
      <c r="B759" s="17"/>
      <c r="C759" s="18">
        <v>0</v>
      </c>
      <c r="D759" s="19"/>
      <c r="E759" s="19"/>
      <c r="F759" s="19"/>
    </row>
    <row r="760" spans="2:13" ht="17.399999999999999" x14ac:dyDescent="0.45">
      <c r="B760" s="17"/>
      <c r="C760" s="18">
        <v>0</v>
      </c>
      <c r="D760" s="19"/>
      <c r="E760" s="19"/>
      <c r="F760" s="19"/>
    </row>
    <row r="761" spans="2:13" ht="17.399999999999999" x14ac:dyDescent="0.45">
      <c r="B761" s="17"/>
      <c r="C761" s="18">
        <v>0</v>
      </c>
      <c r="D761" s="19"/>
      <c r="E761" s="19"/>
      <c r="F761" s="19"/>
    </row>
    <row r="762" spans="2:13" ht="18" thickBot="1" x14ac:dyDescent="0.5">
      <c r="B762" s="17"/>
      <c r="C762" s="20">
        <v>0</v>
      </c>
      <c r="D762" s="21"/>
      <c r="E762" s="21"/>
      <c r="F762" s="21"/>
    </row>
    <row r="763" spans="2:13" ht="21.6" thickBot="1" x14ac:dyDescent="0.55000000000000004">
      <c r="B763" s="7">
        <f>+D737-E737</f>
        <v>0</v>
      </c>
      <c r="C763" s="46" t="str">
        <f>IF(D737&lt;=E737,"YA NO TIENE FERIADOS","PUEDE SOLICITAR DIAS FERIADOS")</f>
        <v>YA NO TIENE FERIADOS</v>
      </c>
      <c r="D763" s="47"/>
      <c r="E763" s="47"/>
      <c r="F763" s="48"/>
    </row>
    <row r="764" spans="2:13" ht="19.2" thickBot="1" x14ac:dyDescent="0.5">
      <c r="C764" s="49" t="str">
        <f>IF(E737&gt;D737,"EXISTE UN ERROR","OK")</f>
        <v>OK</v>
      </c>
      <c r="D764" s="50"/>
      <c r="E764" s="50"/>
      <c r="F764" s="51"/>
    </row>
    <row r="767" spans="2:13" ht="19.2" thickBot="1" x14ac:dyDescent="0.5">
      <c r="B767" s="22" t="s">
        <v>214</v>
      </c>
      <c r="H767" s="22" t="str">
        <f>+B767</f>
        <v>LEPE LEPE YENNY  ALEJANDRA</v>
      </c>
    </row>
    <row r="768" spans="2:13" ht="18.600000000000001" thickBot="1" x14ac:dyDescent="0.4">
      <c r="B768" s="5" t="s">
        <v>0</v>
      </c>
      <c r="C768" s="5" t="s">
        <v>1</v>
      </c>
      <c r="D768" s="5" t="s">
        <v>11</v>
      </c>
      <c r="E768" s="6" t="s">
        <v>2</v>
      </c>
      <c r="F768" s="6" t="s">
        <v>7</v>
      </c>
      <c r="H768" s="2" t="s">
        <v>3</v>
      </c>
      <c r="I768" s="3" t="s">
        <v>4</v>
      </c>
      <c r="J768" s="3" t="s">
        <v>5</v>
      </c>
      <c r="K768" s="3" t="s">
        <v>6</v>
      </c>
      <c r="L768" s="3" t="s">
        <v>7</v>
      </c>
      <c r="M768" s="4" t="s">
        <v>8</v>
      </c>
    </row>
    <row r="769" spans="2:13" ht="17.399999999999999" x14ac:dyDescent="0.45">
      <c r="B769" s="8">
        <v>0</v>
      </c>
      <c r="C769" s="9">
        <v>0</v>
      </c>
      <c r="D769" s="10">
        <f>+B769+C769</f>
        <v>0</v>
      </c>
      <c r="E769" s="10">
        <f>SUM(B770:B794)</f>
        <v>0</v>
      </c>
      <c r="F769" s="11"/>
      <c r="H769" s="13">
        <v>1</v>
      </c>
      <c r="I769" s="14"/>
      <c r="J769" s="27">
        <v>45978</v>
      </c>
      <c r="K769" s="27">
        <v>45978</v>
      </c>
      <c r="L769" s="35" t="s">
        <v>227</v>
      </c>
      <c r="M769" s="28"/>
    </row>
    <row r="770" spans="2:13" ht="17.399999999999999" x14ac:dyDescent="0.45">
      <c r="B770" s="17"/>
      <c r="C770" s="18">
        <v>0</v>
      </c>
      <c r="D770" s="26"/>
      <c r="E770" s="26"/>
      <c r="F770" s="18"/>
      <c r="H770" s="15"/>
      <c r="I770" s="14"/>
      <c r="J770" s="31"/>
      <c r="K770" s="31"/>
      <c r="L770" s="29"/>
      <c r="M770" s="29"/>
    </row>
    <row r="771" spans="2:13" ht="17.399999999999999" x14ac:dyDescent="0.45">
      <c r="B771" s="17"/>
      <c r="C771" s="18">
        <v>0</v>
      </c>
      <c r="D771" s="26"/>
      <c r="E771" s="26"/>
      <c r="F771" s="18"/>
      <c r="H771" s="15"/>
      <c r="I771" s="14"/>
      <c r="J771" s="31"/>
      <c r="K771" s="31"/>
      <c r="L771" s="29"/>
      <c r="M771" s="29"/>
    </row>
    <row r="772" spans="2:13" ht="17.399999999999999" x14ac:dyDescent="0.45">
      <c r="B772" s="17"/>
      <c r="C772" s="18">
        <v>0</v>
      </c>
      <c r="D772" s="26"/>
      <c r="E772" s="26"/>
      <c r="F772" s="18"/>
      <c r="H772" s="15"/>
      <c r="I772" s="14"/>
      <c r="J772" s="31"/>
      <c r="K772" s="31"/>
      <c r="L772" s="29"/>
      <c r="M772" s="29"/>
    </row>
    <row r="773" spans="2:13" ht="17.399999999999999" x14ac:dyDescent="0.45">
      <c r="B773" s="17"/>
      <c r="C773" s="18">
        <v>0</v>
      </c>
      <c r="D773" s="26"/>
      <c r="E773" s="26"/>
      <c r="F773" s="18"/>
      <c r="H773" s="15"/>
      <c r="I773" s="14"/>
      <c r="J773" s="31"/>
      <c r="K773" s="31"/>
      <c r="L773" s="29"/>
      <c r="M773" s="29"/>
    </row>
    <row r="774" spans="2:13" ht="17.399999999999999" x14ac:dyDescent="0.45">
      <c r="B774" s="17"/>
      <c r="C774" s="18">
        <v>0</v>
      </c>
      <c r="D774" s="26"/>
      <c r="E774" s="26"/>
      <c r="F774" s="18"/>
      <c r="H774" s="15"/>
      <c r="I774" s="14"/>
      <c r="J774" s="29"/>
      <c r="K774" s="29"/>
      <c r="L774" s="29"/>
      <c r="M774" s="29"/>
    </row>
    <row r="775" spans="2:13" ht="17.399999999999999" x14ac:dyDescent="0.45">
      <c r="B775" s="17"/>
      <c r="C775" s="18">
        <v>0</v>
      </c>
      <c r="D775" s="26"/>
      <c r="E775" s="26"/>
      <c r="F775" s="18"/>
      <c r="H775" s="15"/>
      <c r="I775" s="14"/>
      <c r="J775" s="29"/>
      <c r="K775" s="29"/>
      <c r="L775" s="29"/>
      <c r="M775" s="29"/>
    </row>
    <row r="776" spans="2:13" ht="17.399999999999999" x14ac:dyDescent="0.45">
      <c r="B776" s="17"/>
      <c r="C776" s="18">
        <v>0</v>
      </c>
      <c r="D776" s="26"/>
      <c r="E776" s="26"/>
      <c r="F776" s="18"/>
      <c r="H776" s="15"/>
      <c r="I776" s="14"/>
      <c r="J776" s="29"/>
      <c r="K776" s="29"/>
      <c r="L776" s="29"/>
      <c r="M776" s="29"/>
    </row>
    <row r="777" spans="2:13" ht="17.399999999999999" x14ac:dyDescent="0.45">
      <c r="B777" s="17"/>
      <c r="C777" s="18">
        <v>0</v>
      </c>
      <c r="D777" s="26"/>
      <c r="E777" s="26"/>
      <c r="F777" s="18"/>
      <c r="H777" s="15"/>
      <c r="I777" s="14"/>
      <c r="J777" s="29"/>
      <c r="K777" s="29"/>
      <c r="L777" s="29"/>
      <c r="M777" s="29"/>
    </row>
    <row r="778" spans="2:13" ht="17.399999999999999" x14ac:dyDescent="0.45">
      <c r="B778" s="17"/>
      <c r="C778" s="18">
        <v>0</v>
      </c>
      <c r="D778" s="26"/>
      <c r="E778" s="26"/>
      <c r="F778" s="18"/>
      <c r="H778" s="15"/>
      <c r="I778" s="14"/>
      <c r="J778" s="29"/>
      <c r="K778" s="29"/>
      <c r="L778" s="29"/>
      <c r="M778" s="29"/>
    </row>
    <row r="779" spans="2:13" ht="17.399999999999999" x14ac:dyDescent="0.45">
      <c r="B779" s="17"/>
      <c r="C779" s="18">
        <v>0</v>
      </c>
      <c r="D779" s="18"/>
      <c r="E779" s="18"/>
      <c r="F779" s="18"/>
      <c r="H779" s="15"/>
      <c r="I779" s="14"/>
      <c r="J779" s="29"/>
      <c r="K779" s="29"/>
      <c r="L779" s="29"/>
      <c r="M779" s="29"/>
    </row>
    <row r="780" spans="2:13" ht="18" thickBot="1" x14ac:dyDescent="0.5">
      <c r="B780" s="17"/>
      <c r="C780" s="18">
        <v>0</v>
      </c>
      <c r="D780" s="18"/>
      <c r="E780" s="18"/>
      <c r="F780" s="18"/>
      <c r="H780" s="16"/>
      <c r="I780" s="14"/>
      <c r="J780" s="30"/>
      <c r="K780" s="30"/>
      <c r="L780" s="30"/>
      <c r="M780" s="30"/>
    </row>
    <row r="781" spans="2:13" ht="21.6" thickBot="1" x14ac:dyDescent="0.55000000000000004">
      <c r="B781" s="17"/>
      <c r="C781" s="18">
        <v>0</v>
      </c>
      <c r="D781" s="19"/>
      <c r="E781" s="19"/>
      <c r="F781" s="19"/>
      <c r="H781" s="12">
        <f>SUM(H769:H780)</f>
        <v>1</v>
      </c>
      <c r="I781" s="43" t="str">
        <f>IF(H781=2,"YA NO PUEDE SOLICITAR DIAS ADMINISTRATIVOS","PUEDE SOLICITAR DIAS ADMINISTRATIVOS")</f>
        <v>PUEDE SOLICITAR DIAS ADMINISTRATIVOS</v>
      </c>
      <c r="J781" s="44"/>
      <c r="K781" s="44"/>
      <c r="L781" s="44"/>
      <c r="M781" s="45"/>
    </row>
    <row r="782" spans="2:13" ht="21.6" thickBot="1" x14ac:dyDescent="0.55000000000000004">
      <c r="B782" s="17"/>
      <c r="C782" s="18">
        <v>0</v>
      </c>
      <c r="D782" s="19"/>
      <c r="E782" s="19"/>
      <c r="F782" s="19"/>
      <c r="H782" s="23">
        <f>2-H781</f>
        <v>1</v>
      </c>
      <c r="I782" s="43" t="str">
        <f>IF(H782=0,"YA NO CUENTA CON ADMINISTRATIVOS","OK")</f>
        <v>OK</v>
      </c>
      <c r="J782" s="44"/>
      <c r="K782" s="44"/>
      <c r="L782" s="44"/>
      <c r="M782" s="45"/>
    </row>
    <row r="783" spans="2:13" ht="17.399999999999999" x14ac:dyDescent="0.45">
      <c r="B783" s="17"/>
      <c r="C783" s="18">
        <v>0</v>
      </c>
      <c r="D783" s="19"/>
      <c r="E783" s="19"/>
      <c r="F783" s="19"/>
      <c r="H783" s="1"/>
    </row>
    <row r="784" spans="2:13" ht="17.399999999999999" x14ac:dyDescent="0.45">
      <c r="B784" s="17"/>
      <c r="C784" s="18">
        <v>0</v>
      </c>
      <c r="D784" s="19"/>
      <c r="E784" s="19"/>
      <c r="F784" s="19"/>
    </row>
    <row r="785" spans="2:13" ht="17.399999999999999" x14ac:dyDescent="0.45">
      <c r="B785" s="17"/>
      <c r="C785" s="18">
        <v>0</v>
      </c>
      <c r="D785" s="19"/>
      <c r="E785" s="19"/>
      <c r="F785" s="19"/>
      <c r="H785" s="24" t="s">
        <v>67</v>
      </c>
      <c r="I785" s="24"/>
      <c r="J785" s="24"/>
      <c r="K785" s="25"/>
      <c r="L785" s="25"/>
    </row>
    <row r="786" spans="2:13" ht="17.399999999999999" x14ac:dyDescent="0.45">
      <c r="B786" s="17"/>
      <c r="C786" s="18">
        <v>0</v>
      </c>
      <c r="D786" s="19"/>
      <c r="E786" s="19"/>
      <c r="F786" s="19"/>
      <c r="H786" s="24" t="s">
        <v>68</v>
      </c>
      <c r="K786" s="25"/>
      <c r="L786" s="32"/>
      <c r="M786" s="33" t="s">
        <v>50</v>
      </c>
    </row>
    <row r="787" spans="2:13" ht="17.399999999999999" x14ac:dyDescent="0.45">
      <c r="B787" s="17"/>
      <c r="C787" s="18">
        <v>0</v>
      </c>
      <c r="D787" s="19"/>
      <c r="E787" s="19"/>
      <c r="F787" s="19"/>
      <c r="H787" s="24" t="s">
        <v>140</v>
      </c>
      <c r="K787" s="25">
        <v>45931</v>
      </c>
      <c r="L787" s="25">
        <v>46022</v>
      </c>
    </row>
    <row r="788" spans="2:13" ht="17.399999999999999" x14ac:dyDescent="0.45">
      <c r="B788" s="17"/>
      <c r="C788" s="18">
        <v>0</v>
      </c>
      <c r="D788" s="19"/>
      <c r="E788" s="19"/>
      <c r="F788" s="19"/>
    </row>
    <row r="789" spans="2:13" ht="17.399999999999999" x14ac:dyDescent="0.45">
      <c r="B789" s="17"/>
      <c r="C789" s="18">
        <v>0</v>
      </c>
      <c r="D789" s="19"/>
      <c r="E789" s="19"/>
      <c r="F789" s="19"/>
    </row>
    <row r="790" spans="2:13" ht="17.399999999999999" x14ac:dyDescent="0.45">
      <c r="B790" s="17"/>
      <c r="C790" s="18">
        <v>0</v>
      </c>
      <c r="D790" s="19"/>
      <c r="E790" s="19"/>
      <c r="F790" s="19"/>
    </row>
    <row r="791" spans="2:13" ht="17.399999999999999" x14ac:dyDescent="0.45">
      <c r="B791" s="17"/>
      <c r="C791" s="18">
        <v>0</v>
      </c>
      <c r="D791" s="19"/>
      <c r="E791" s="19"/>
      <c r="F791" s="19"/>
    </row>
    <row r="792" spans="2:13" ht="17.399999999999999" x14ac:dyDescent="0.45">
      <c r="B792" s="17"/>
      <c r="C792" s="18">
        <v>0</v>
      </c>
      <c r="D792" s="19"/>
      <c r="E792" s="19"/>
      <c r="F792" s="19"/>
    </row>
    <row r="793" spans="2:13" ht="17.399999999999999" x14ac:dyDescent="0.45">
      <c r="B793" s="17"/>
      <c r="C793" s="18">
        <v>0</v>
      </c>
      <c r="D793" s="19"/>
      <c r="E793" s="19"/>
      <c r="F793" s="19"/>
    </row>
    <row r="794" spans="2:13" ht="18" thickBot="1" x14ac:dyDescent="0.5">
      <c r="B794" s="17"/>
      <c r="C794" s="20">
        <v>0</v>
      </c>
      <c r="D794" s="21"/>
      <c r="E794" s="21"/>
      <c r="F794" s="21"/>
    </row>
    <row r="795" spans="2:13" ht="21.6" thickBot="1" x14ac:dyDescent="0.55000000000000004">
      <c r="B795" s="7">
        <f>+D769-E769</f>
        <v>0</v>
      </c>
      <c r="C795" s="46" t="str">
        <f>IF(D769&lt;=E769,"YA NO TIENE FERIADOS","PUEDE SOLICITAR DIAS FERIADOS")</f>
        <v>YA NO TIENE FERIADOS</v>
      </c>
      <c r="D795" s="47"/>
      <c r="E795" s="47"/>
      <c r="F795" s="48"/>
    </row>
    <row r="796" spans="2:13" ht="19.2" thickBot="1" x14ac:dyDescent="0.5">
      <c r="C796" s="49" t="str">
        <f>IF(E769&gt;D769,"EXISTE UN ERROR","OK")</f>
        <v>OK</v>
      </c>
      <c r="D796" s="50"/>
      <c r="E796" s="50"/>
      <c r="F796" s="51"/>
    </row>
    <row r="799" spans="2:13" ht="19.2" thickBot="1" x14ac:dyDescent="0.5">
      <c r="B799" s="22" t="s">
        <v>215</v>
      </c>
      <c r="H799" s="22" t="str">
        <f>+B799</f>
        <v>FUENZALIDA MARTINEZ SERGIO ABELARDO</v>
      </c>
    </row>
    <row r="800" spans="2:13" ht="18.600000000000001" thickBot="1" x14ac:dyDescent="0.4">
      <c r="B800" s="5" t="s">
        <v>0</v>
      </c>
      <c r="C800" s="5" t="s">
        <v>1</v>
      </c>
      <c r="D800" s="5" t="s">
        <v>11</v>
      </c>
      <c r="E800" s="6" t="s">
        <v>2</v>
      </c>
      <c r="F800" s="6" t="s">
        <v>7</v>
      </c>
      <c r="H800" s="2" t="s">
        <v>3</v>
      </c>
      <c r="I800" s="3" t="s">
        <v>4</v>
      </c>
      <c r="J800" s="3" t="s">
        <v>5</v>
      </c>
      <c r="K800" s="3" t="s">
        <v>6</v>
      </c>
      <c r="L800" s="3" t="s">
        <v>7</v>
      </c>
      <c r="M800" s="4" t="s">
        <v>8</v>
      </c>
    </row>
    <row r="801" spans="2:13" ht="17.399999999999999" x14ac:dyDescent="0.45">
      <c r="B801" s="8">
        <v>0</v>
      </c>
      <c r="C801" s="9">
        <v>0</v>
      </c>
      <c r="D801" s="10">
        <f>+B801+C801</f>
        <v>0</v>
      </c>
      <c r="E801" s="10">
        <f>SUM(B802:B826)</f>
        <v>0</v>
      </c>
      <c r="F801" s="11"/>
      <c r="H801" s="13">
        <v>1</v>
      </c>
      <c r="I801" s="14"/>
      <c r="J801" s="27">
        <v>45981</v>
      </c>
      <c r="K801" s="27">
        <v>45981</v>
      </c>
      <c r="L801" s="35" t="s">
        <v>227</v>
      </c>
      <c r="M801" s="28"/>
    </row>
    <row r="802" spans="2:13" ht="17.399999999999999" x14ac:dyDescent="0.45">
      <c r="B802" s="17"/>
      <c r="C802" s="18">
        <v>0</v>
      </c>
      <c r="D802" s="26"/>
      <c r="E802" s="26"/>
      <c r="F802" s="18"/>
      <c r="H802" s="15"/>
      <c r="I802" s="14"/>
      <c r="J802" s="31"/>
      <c r="K802" s="31"/>
      <c r="L802" s="29"/>
      <c r="M802" s="29"/>
    </row>
    <row r="803" spans="2:13" ht="17.399999999999999" x14ac:dyDescent="0.45">
      <c r="B803" s="17"/>
      <c r="C803" s="18">
        <v>0</v>
      </c>
      <c r="D803" s="26"/>
      <c r="E803" s="26"/>
      <c r="F803" s="18"/>
      <c r="H803" s="15"/>
      <c r="I803" s="14"/>
      <c r="J803" s="31"/>
      <c r="K803" s="31"/>
      <c r="L803" s="29"/>
      <c r="M803" s="29"/>
    </row>
    <row r="804" spans="2:13" ht="17.399999999999999" x14ac:dyDescent="0.45">
      <c r="B804" s="17"/>
      <c r="C804" s="18">
        <v>0</v>
      </c>
      <c r="D804" s="26"/>
      <c r="E804" s="26"/>
      <c r="F804" s="18"/>
      <c r="H804" s="15"/>
      <c r="I804" s="14"/>
      <c r="J804" s="31"/>
      <c r="K804" s="31"/>
      <c r="L804" s="29"/>
      <c r="M804" s="29"/>
    </row>
    <row r="805" spans="2:13" ht="17.399999999999999" x14ac:dyDescent="0.45">
      <c r="B805" s="17"/>
      <c r="C805" s="18">
        <v>0</v>
      </c>
      <c r="D805" s="26"/>
      <c r="E805" s="26"/>
      <c r="F805" s="18"/>
      <c r="H805" s="15"/>
      <c r="I805" s="14"/>
      <c r="J805" s="31"/>
      <c r="K805" s="31"/>
      <c r="L805" s="29"/>
      <c r="M805" s="29"/>
    </row>
    <row r="806" spans="2:13" ht="17.399999999999999" x14ac:dyDescent="0.45">
      <c r="B806" s="17"/>
      <c r="C806" s="18">
        <v>0</v>
      </c>
      <c r="D806" s="26"/>
      <c r="E806" s="26"/>
      <c r="F806" s="18"/>
      <c r="H806" s="15"/>
      <c r="I806" s="14"/>
      <c r="J806" s="29"/>
      <c r="K806" s="29"/>
      <c r="L806" s="29"/>
      <c r="M806" s="29"/>
    </row>
    <row r="807" spans="2:13" ht="17.399999999999999" x14ac:dyDescent="0.45">
      <c r="B807" s="17"/>
      <c r="C807" s="18">
        <v>0</v>
      </c>
      <c r="D807" s="26"/>
      <c r="E807" s="26"/>
      <c r="F807" s="18"/>
      <c r="H807" s="15"/>
      <c r="I807" s="14"/>
      <c r="J807" s="29"/>
      <c r="K807" s="29"/>
      <c r="L807" s="29"/>
      <c r="M807" s="29"/>
    </row>
    <row r="808" spans="2:13" ht="17.399999999999999" x14ac:dyDescent="0.45">
      <c r="B808" s="17"/>
      <c r="C808" s="18">
        <v>0</v>
      </c>
      <c r="D808" s="26"/>
      <c r="E808" s="26"/>
      <c r="F808" s="18"/>
      <c r="H808" s="15"/>
      <c r="I808" s="14"/>
      <c r="J808" s="29"/>
      <c r="K808" s="29"/>
      <c r="L808" s="29"/>
      <c r="M808" s="29"/>
    </row>
    <row r="809" spans="2:13" ht="17.399999999999999" x14ac:dyDescent="0.45">
      <c r="B809" s="17"/>
      <c r="C809" s="18">
        <v>0</v>
      </c>
      <c r="D809" s="26"/>
      <c r="E809" s="26"/>
      <c r="F809" s="18"/>
      <c r="H809" s="15"/>
      <c r="I809" s="14"/>
      <c r="J809" s="29"/>
      <c r="K809" s="29"/>
      <c r="L809" s="29"/>
      <c r="M809" s="29"/>
    </row>
    <row r="810" spans="2:13" ht="17.399999999999999" x14ac:dyDescent="0.45">
      <c r="B810" s="17"/>
      <c r="C810" s="18">
        <v>0</v>
      </c>
      <c r="D810" s="26"/>
      <c r="E810" s="26"/>
      <c r="F810" s="18"/>
      <c r="H810" s="15"/>
      <c r="I810" s="14"/>
      <c r="J810" s="29"/>
      <c r="K810" s="29"/>
      <c r="L810" s="29"/>
      <c r="M810" s="29"/>
    </row>
    <row r="811" spans="2:13" ht="17.399999999999999" x14ac:dyDescent="0.45">
      <c r="B811" s="17"/>
      <c r="C811" s="18">
        <v>0</v>
      </c>
      <c r="D811" s="18"/>
      <c r="E811" s="18"/>
      <c r="F811" s="18"/>
      <c r="H811" s="15"/>
      <c r="I811" s="14"/>
      <c r="J811" s="29"/>
      <c r="K811" s="29"/>
      <c r="L811" s="29"/>
      <c r="M811" s="29"/>
    </row>
    <row r="812" spans="2:13" ht="18" thickBot="1" x14ac:dyDescent="0.5">
      <c r="B812" s="17"/>
      <c r="C812" s="18">
        <v>0</v>
      </c>
      <c r="D812" s="18"/>
      <c r="E812" s="18"/>
      <c r="F812" s="18"/>
      <c r="H812" s="16"/>
      <c r="I812" s="14"/>
      <c r="J812" s="30"/>
      <c r="K812" s="30"/>
      <c r="L812" s="30"/>
      <c r="M812" s="30"/>
    </row>
    <row r="813" spans="2:13" ht="21.6" thickBot="1" x14ac:dyDescent="0.55000000000000004">
      <c r="B813" s="17"/>
      <c r="C813" s="18">
        <v>0</v>
      </c>
      <c r="D813" s="19"/>
      <c r="E813" s="19"/>
      <c r="F813" s="19"/>
      <c r="H813" s="12">
        <f>SUM(H801:H812)</f>
        <v>1</v>
      </c>
      <c r="I813" s="43" t="str">
        <f>IF(H813=2,"YA NO PUEDE SOLICITAR DIAS ADMINISTRATIVOS","PUEDE SOLICITAR DIAS ADMINISTRATIVOS")</f>
        <v>PUEDE SOLICITAR DIAS ADMINISTRATIVOS</v>
      </c>
      <c r="J813" s="44"/>
      <c r="K813" s="44"/>
      <c r="L813" s="44"/>
      <c r="M813" s="45"/>
    </row>
    <row r="814" spans="2:13" ht="21.6" thickBot="1" x14ac:dyDescent="0.55000000000000004">
      <c r="B814" s="17"/>
      <c r="C814" s="18">
        <v>0</v>
      </c>
      <c r="D814" s="19"/>
      <c r="E814" s="19"/>
      <c r="F814" s="19"/>
      <c r="H814" s="23">
        <f>2-H813</f>
        <v>1</v>
      </c>
      <c r="I814" s="43" t="str">
        <f>IF(H814=0,"YA NO CUENTA CON ADMINISTRATIVOS","OK")</f>
        <v>OK</v>
      </c>
      <c r="J814" s="44"/>
      <c r="K814" s="44"/>
      <c r="L814" s="44"/>
      <c r="M814" s="45"/>
    </row>
    <row r="815" spans="2:13" ht="17.399999999999999" x14ac:dyDescent="0.45">
      <c r="B815" s="17"/>
      <c r="C815" s="18">
        <v>0</v>
      </c>
      <c r="D815" s="19"/>
      <c r="E815" s="19"/>
      <c r="F815" s="19"/>
      <c r="H815" s="1"/>
    </row>
    <row r="816" spans="2:13" ht="17.399999999999999" x14ac:dyDescent="0.45">
      <c r="B816" s="17"/>
      <c r="C816" s="18">
        <v>0</v>
      </c>
      <c r="D816" s="19"/>
      <c r="E816" s="19"/>
      <c r="F816" s="19"/>
    </row>
    <row r="817" spans="2:13" ht="17.399999999999999" x14ac:dyDescent="0.45">
      <c r="B817" s="17"/>
      <c r="C817" s="18">
        <v>0</v>
      </c>
      <c r="D817" s="19"/>
      <c r="E817" s="19"/>
      <c r="F817" s="19"/>
      <c r="H817" s="24" t="s">
        <v>67</v>
      </c>
      <c r="I817" s="24"/>
      <c r="J817" s="24"/>
      <c r="K817" s="25"/>
      <c r="L817" s="25"/>
    </row>
    <row r="818" spans="2:13" ht="17.399999999999999" x14ac:dyDescent="0.45">
      <c r="B818" s="17"/>
      <c r="C818" s="18">
        <v>0</v>
      </c>
      <c r="D818" s="19"/>
      <c r="E818" s="19"/>
      <c r="F818" s="19"/>
      <c r="H818" s="24" t="s">
        <v>216</v>
      </c>
      <c r="K818" s="25"/>
      <c r="L818" s="32"/>
      <c r="M818" s="33" t="s">
        <v>27</v>
      </c>
    </row>
    <row r="819" spans="2:13" ht="17.399999999999999" x14ac:dyDescent="0.45">
      <c r="B819" s="17"/>
      <c r="C819" s="18">
        <v>0</v>
      </c>
      <c r="D819" s="19"/>
      <c r="E819" s="19"/>
      <c r="F819" s="19"/>
      <c r="H819" s="24" t="s">
        <v>140</v>
      </c>
      <c r="K819" s="25">
        <v>45931</v>
      </c>
      <c r="L819" s="25">
        <v>46022</v>
      </c>
    </row>
    <row r="820" spans="2:13" ht="17.399999999999999" x14ac:dyDescent="0.45">
      <c r="B820" s="17"/>
      <c r="C820" s="18">
        <v>0</v>
      </c>
      <c r="D820" s="19"/>
      <c r="E820" s="19"/>
      <c r="F820" s="19"/>
    </row>
    <row r="821" spans="2:13" ht="17.399999999999999" x14ac:dyDescent="0.45">
      <c r="B821" s="17"/>
      <c r="C821" s="18">
        <v>0</v>
      </c>
      <c r="D821" s="19"/>
      <c r="E821" s="19"/>
      <c r="F821" s="19"/>
    </row>
    <row r="822" spans="2:13" ht="17.399999999999999" x14ac:dyDescent="0.45">
      <c r="B822" s="17"/>
      <c r="C822" s="18">
        <v>0</v>
      </c>
      <c r="D822" s="19"/>
      <c r="E822" s="19"/>
      <c r="F822" s="19"/>
    </row>
    <row r="823" spans="2:13" ht="17.399999999999999" x14ac:dyDescent="0.45">
      <c r="B823" s="17"/>
      <c r="C823" s="18">
        <v>0</v>
      </c>
      <c r="D823" s="19"/>
      <c r="E823" s="19"/>
      <c r="F823" s="19"/>
    </row>
    <row r="824" spans="2:13" ht="17.399999999999999" x14ac:dyDescent="0.45">
      <c r="B824" s="17"/>
      <c r="C824" s="18">
        <v>0</v>
      </c>
      <c r="D824" s="19"/>
      <c r="E824" s="19"/>
      <c r="F824" s="19"/>
    </row>
    <row r="825" spans="2:13" ht="17.399999999999999" x14ac:dyDescent="0.45">
      <c r="B825" s="17"/>
      <c r="C825" s="18">
        <v>0</v>
      </c>
      <c r="D825" s="19"/>
      <c r="E825" s="19"/>
      <c r="F825" s="19"/>
    </row>
    <row r="826" spans="2:13" ht="18" thickBot="1" x14ac:dyDescent="0.5">
      <c r="B826" s="17"/>
      <c r="C826" s="20">
        <v>0</v>
      </c>
      <c r="D826" s="21"/>
      <c r="E826" s="21"/>
      <c r="F826" s="21"/>
    </row>
    <row r="827" spans="2:13" ht="21.6" thickBot="1" x14ac:dyDescent="0.55000000000000004">
      <c r="B827" s="7">
        <f>+D801-E801</f>
        <v>0</v>
      </c>
      <c r="C827" s="46" t="str">
        <f>IF(D801&lt;=E801,"YA NO TIENE FERIADOS","PUEDE SOLICITAR DIAS FERIADOS")</f>
        <v>YA NO TIENE FERIADOS</v>
      </c>
      <c r="D827" s="47"/>
      <c r="E827" s="47"/>
      <c r="F827" s="48"/>
    </row>
    <row r="828" spans="2:13" ht="19.2" thickBot="1" x14ac:dyDescent="0.5">
      <c r="C828" s="49" t="str">
        <f>IF(E801&gt;D801,"EXISTE UN ERROR","OK")</f>
        <v>OK</v>
      </c>
      <c r="D828" s="50"/>
      <c r="E828" s="50"/>
      <c r="F828" s="51"/>
    </row>
  </sheetData>
  <mergeCells count="104">
    <mergeCell ref="I814:M814"/>
    <mergeCell ref="C827:F827"/>
    <mergeCell ref="C828:F828"/>
    <mergeCell ref="I781:M781"/>
    <mergeCell ref="I782:M782"/>
    <mergeCell ref="C795:F795"/>
    <mergeCell ref="C796:F796"/>
    <mergeCell ref="I813:M813"/>
    <mergeCell ref="I749:M749"/>
    <mergeCell ref="I750:M750"/>
    <mergeCell ref="C763:F763"/>
    <mergeCell ref="C764:F764"/>
    <mergeCell ref="C733:F733"/>
    <mergeCell ref="I686:M686"/>
    <mergeCell ref="I687:M687"/>
    <mergeCell ref="I589:M589"/>
    <mergeCell ref="I590:M590"/>
    <mergeCell ref="C603:F603"/>
    <mergeCell ref="C604:F604"/>
    <mergeCell ref="I620:M620"/>
    <mergeCell ref="I558:M558"/>
    <mergeCell ref="C571:F571"/>
    <mergeCell ref="C572:F572"/>
    <mergeCell ref="C701:F701"/>
    <mergeCell ref="I718:M718"/>
    <mergeCell ref="I621:M621"/>
    <mergeCell ref="C634:F634"/>
    <mergeCell ref="C635:F635"/>
    <mergeCell ref="I652:M652"/>
    <mergeCell ref="I653:M653"/>
    <mergeCell ref="C666:F666"/>
    <mergeCell ref="C667:F667"/>
    <mergeCell ref="I719:M719"/>
    <mergeCell ref="C732:F732"/>
    <mergeCell ref="I525:M525"/>
    <mergeCell ref="I526:M526"/>
    <mergeCell ref="C539:F539"/>
    <mergeCell ref="C540:F540"/>
    <mergeCell ref="I557:M557"/>
    <mergeCell ref="C443:F443"/>
    <mergeCell ref="C444:F444"/>
    <mergeCell ref="I461:M461"/>
    <mergeCell ref="I462:M462"/>
    <mergeCell ref="C475:F475"/>
    <mergeCell ref="C476:F476"/>
    <mergeCell ref="I493:M493"/>
    <mergeCell ref="I494:M494"/>
    <mergeCell ref="C507:F507"/>
    <mergeCell ref="C508:F508"/>
    <mergeCell ref="I333:M333"/>
    <mergeCell ref="I334:M334"/>
    <mergeCell ref="C347:F347"/>
    <mergeCell ref="C348:F348"/>
    <mergeCell ref="I364:M364"/>
    <mergeCell ref="I365:M365"/>
    <mergeCell ref="C378:F378"/>
    <mergeCell ref="C379:F379"/>
    <mergeCell ref="I429:M429"/>
    <mergeCell ref="C255:F255"/>
    <mergeCell ref="I271:M271"/>
    <mergeCell ref="I272:M272"/>
    <mergeCell ref="C285:F285"/>
    <mergeCell ref="C286:F286"/>
    <mergeCell ref="I302:M302"/>
    <mergeCell ref="I303:M303"/>
    <mergeCell ref="C316:F316"/>
    <mergeCell ref="C317:F317"/>
    <mergeCell ref="I241:M241"/>
    <mergeCell ref="C159:F159"/>
    <mergeCell ref="C160:F160"/>
    <mergeCell ref="C96:F96"/>
    <mergeCell ref="C97:F97"/>
    <mergeCell ref="I113:M113"/>
    <mergeCell ref="I114:M114"/>
    <mergeCell ref="C127:F127"/>
    <mergeCell ref="C700:F700"/>
    <mergeCell ref="I176:M176"/>
    <mergeCell ref="I177:M177"/>
    <mergeCell ref="C190:F190"/>
    <mergeCell ref="C191:F191"/>
    <mergeCell ref="I208:M208"/>
    <mergeCell ref="I209:M209"/>
    <mergeCell ref="C222:F222"/>
    <mergeCell ref="C223:F223"/>
    <mergeCell ref="I240:M240"/>
    <mergeCell ref="I430:M430"/>
    <mergeCell ref="I396:M396"/>
    <mergeCell ref="I397:M397"/>
    <mergeCell ref="C410:F410"/>
    <mergeCell ref="C411:F411"/>
    <mergeCell ref="C254:F254"/>
    <mergeCell ref="I83:M83"/>
    <mergeCell ref="C128:F128"/>
    <mergeCell ref="I145:M145"/>
    <mergeCell ref="I146:M146"/>
    <mergeCell ref="I16:M16"/>
    <mergeCell ref="I17:M17"/>
    <mergeCell ref="C30:F30"/>
    <mergeCell ref="C31:F31"/>
    <mergeCell ref="I50:M50"/>
    <mergeCell ref="I51:M51"/>
    <mergeCell ref="C64:F64"/>
    <mergeCell ref="C65:F65"/>
    <mergeCell ref="I82:M82"/>
  </mergeCells>
  <dataValidations count="2">
    <dataValidation type="list" allowBlank="1" showInputMessage="1" showErrorMessage="1" sqref="I384:I395 I261:I262 I259 I449:I451 I290:I292 I481:I492 I5:I15 I417:I428 I352:I363 I167 I513:I524 I169:I175 I296:I301 I70:I81 I453:I460 I133:I144 I264:I270 I231 I233:I239" xr:uid="{810ED3BB-0437-494A-9C69-17980B67D4B3}">
      <formula1>$X$72:$X$74</formula1>
    </dataValidation>
    <dataValidation type="list" allowBlank="1" showInputMessage="1" showErrorMessage="1" sqref="I38:I49 I101:I112 I263 I260 I321:I332 I164:I166 I168 I452 I293:I295 I4 I545:I556 I577:I588 I196:I207 I608:I619 I228:I230 I737:I748 I674:I685 I232 I706:I717 I640:I651 I769:I780 I801:I812" xr:uid="{D2052F8A-4CC0-47A6-A0EB-D3A0DE559B08}">
      <formula1>$X$36:$X$38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ABB9-FDB0-4DD9-BE69-D67EE532DD6B}">
  <sheetPr>
    <tabColor rgb="FF00B050"/>
  </sheetPr>
  <dimension ref="A1:X316"/>
  <sheetViews>
    <sheetView zoomScale="70" zoomScaleNormal="70" workbookViewId="0"/>
  </sheetViews>
  <sheetFormatPr baseColWidth="10" defaultRowHeight="14.4" x14ac:dyDescent="0.3"/>
  <cols>
    <col min="1" max="1" width="6.6640625" customWidth="1"/>
    <col min="2" max="2" width="32" customWidth="1"/>
    <col min="3" max="3" width="17.21875" bestFit="1" customWidth="1"/>
    <col min="4" max="4" width="21.109375" bestFit="1" customWidth="1"/>
    <col min="5" max="5" width="15.21875" bestFit="1" customWidth="1"/>
    <col min="6" max="6" width="20.5546875" bestFit="1" customWidth="1"/>
    <col min="8" max="8" width="12" customWidth="1"/>
    <col min="9" max="9" width="9.6640625" bestFit="1" customWidth="1"/>
    <col min="10" max="10" width="15.33203125" bestFit="1" customWidth="1"/>
    <col min="11" max="11" width="19" bestFit="1" customWidth="1"/>
    <col min="12" max="12" width="20.5546875" bestFit="1" customWidth="1"/>
    <col min="13" max="13" width="16.77734375" bestFit="1" customWidth="1"/>
  </cols>
  <sheetData>
    <row r="1" spans="1:24" x14ac:dyDescent="0.3">
      <c r="A1" s="38"/>
    </row>
    <row r="2" spans="1:24" ht="19.2" thickBot="1" x14ac:dyDescent="0.5">
      <c r="B2" s="22" t="s">
        <v>28</v>
      </c>
      <c r="H2" s="22" t="str">
        <f>+B2</f>
        <v>FAURE HUECHUHUAL CAMILA FERNANDA</v>
      </c>
      <c r="X2" t="s">
        <v>9</v>
      </c>
    </row>
    <row r="3" spans="1:24" ht="18.600000000000001" thickBot="1" x14ac:dyDescent="0.4">
      <c r="B3" s="5" t="s">
        <v>0</v>
      </c>
      <c r="C3" s="5" t="s">
        <v>1</v>
      </c>
      <c r="D3" s="5" t="s">
        <v>11</v>
      </c>
      <c r="E3" s="6" t="s">
        <v>2</v>
      </c>
      <c r="F3" s="6" t="s">
        <v>7</v>
      </c>
      <c r="H3" s="2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4" t="s">
        <v>8</v>
      </c>
      <c r="X3" t="s">
        <v>10</v>
      </c>
    </row>
    <row r="4" spans="1:24" ht="17.399999999999999" x14ac:dyDescent="0.45">
      <c r="B4" s="8">
        <v>8</v>
      </c>
      <c r="C4" s="9">
        <v>0</v>
      </c>
      <c r="D4" s="10">
        <f>+B4+C4</f>
        <v>8</v>
      </c>
      <c r="E4" s="10">
        <f>SUM(B5:B29)</f>
        <v>8</v>
      </c>
      <c r="F4" s="11"/>
      <c r="H4" s="13">
        <v>1</v>
      </c>
      <c r="I4" s="14"/>
      <c r="J4" s="27">
        <v>45687</v>
      </c>
      <c r="K4" s="27">
        <v>45687</v>
      </c>
      <c r="L4" s="35" t="s">
        <v>177</v>
      </c>
      <c r="M4" s="28"/>
      <c r="X4" t="s">
        <v>111</v>
      </c>
    </row>
    <row r="5" spans="1:24" ht="17.399999999999999" x14ac:dyDescent="0.45">
      <c r="B5" s="17">
        <v>8</v>
      </c>
      <c r="C5" s="18">
        <v>0</v>
      </c>
      <c r="D5" s="26">
        <v>45740</v>
      </c>
      <c r="E5" s="26">
        <v>45749</v>
      </c>
      <c r="F5" s="34" t="s">
        <v>106</v>
      </c>
      <c r="H5" s="15">
        <v>2</v>
      </c>
      <c r="I5" s="14"/>
      <c r="J5" s="31">
        <v>45750</v>
      </c>
      <c r="K5" s="31">
        <v>45751</v>
      </c>
      <c r="L5" s="35" t="s">
        <v>109</v>
      </c>
      <c r="M5" s="29"/>
    </row>
    <row r="6" spans="1:24" ht="17.399999999999999" x14ac:dyDescent="0.45">
      <c r="B6" s="17"/>
      <c r="C6" s="18">
        <v>0</v>
      </c>
      <c r="D6" s="26"/>
      <c r="E6" s="26"/>
      <c r="F6" s="18"/>
      <c r="H6" s="15">
        <v>2</v>
      </c>
      <c r="I6" s="14"/>
      <c r="J6" s="31">
        <v>45782</v>
      </c>
      <c r="K6" s="31">
        <v>45783</v>
      </c>
      <c r="L6" s="29"/>
      <c r="M6" s="29"/>
    </row>
    <row r="7" spans="1:24" ht="17.399999999999999" x14ac:dyDescent="0.45">
      <c r="B7" s="17"/>
      <c r="C7" s="18">
        <v>0</v>
      </c>
      <c r="D7" s="26"/>
      <c r="E7" s="26"/>
      <c r="F7" s="18"/>
      <c r="H7" s="15"/>
      <c r="I7" s="14"/>
      <c r="J7" s="31"/>
      <c r="K7" s="31"/>
      <c r="L7" s="29"/>
      <c r="M7" s="29"/>
    </row>
    <row r="8" spans="1:24" ht="17.399999999999999" x14ac:dyDescent="0.45">
      <c r="B8" s="17"/>
      <c r="C8" s="18">
        <v>0</v>
      </c>
      <c r="D8" s="26"/>
      <c r="E8" s="26"/>
      <c r="F8" s="18"/>
      <c r="H8" s="15"/>
      <c r="I8" s="14"/>
      <c r="J8" s="31"/>
      <c r="K8" s="31"/>
      <c r="L8" s="29"/>
      <c r="M8" s="29"/>
    </row>
    <row r="9" spans="1:24" ht="17.399999999999999" x14ac:dyDescent="0.45">
      <c r="B9" s="17"/>
      <c r="C9" s="18">
        <v>0</v>
      </c>
      <c r="D9" s="26"/>
      <c r="E9" s="26"/>
      <c r="F9" s="18"/>
      <c r="H9" s="15"/>
      <c r="I9" s="14"/>
      <c r="J9" s="29"/>
      <c r="K9" s="29"/>
      <c r="L9" s="29"/>
      <c r="M9" s="29"/>
    </row>
    <row r="10" spans="1:24" ht="17.399999999999999" x14ac:dyDescent="0.45">
      <c r="B10" s="17"/>
      <c r="C10" s="18">
        <v>0</v>
      </c>
      <c r="D10" s="26"/>
      <c r="E10" s="26"/>
      <c r="F10" s="18"/>
      <c r="H10" s="15"/>
      <c r="I10" s="14"/>
      <c r="J10" s="29"/>
      <c r="K10" s="29"/>
      <c r="L10" s="29"/>
      <c r="M10" s="29"/>
    </row>
    <row r="11" spans="1:24" ht="17.399999999999999" x14ac:dyDescent="0.45">
      <c r="B11" s="17"/>
      <c r="C11" s="18">
        <v>0</v>
      </c>
      <c r="D11" s="26"/>
      <c r="E11" s="26"/>
      <c r="F11" s="18"/>
      <c r="H11" s="15"/>
      <c r="I11" s="14"/>
      <c r="J11" s="29"/>
      <c r="K11" s="29"/>
      <c r="L11" s="29"/>
      <c r="M11" s="29"/>
    </row>
    <row r="12" spans="1:24" ht="17.399999999999999" x14ac:dyDescent="0.45">
      <c r="B12" s="17"/>
      <c r="C12" s="18">
        <v>0</v>
      </c>
      <c r="D12" s="26"/>
      <c r="E12" s="26"/>
      <c r="F12" s="18"/>
      <c r="H12" s="15"/>
      <c r="I12" s="14"/>
      <c r="J12" s="29"/>
      <c r="K12" s="29"/>
      <c r="L12" s="29"/>
      <c r="M12" s="29"/>
    </row>
    <row r="13" spans="1:24" ht="17.399999999999999" x14ac:dyDescent="0.45">
      <c r="B13" s="17"/>
      <c r="C13" s="18">
        <v>0</v>
      </c>
      <c r="D13" s="26"/>
      <c r="E13" s="26"/>
      <c r="F13" s="18"/>
      <c r="H13" s="15"/>
      <c r="I13" s="14"/>
      <c r="J13" s="29"/>
      <c r="K13" s="29"/>
      <c r="L13" s="29"/>
      <c r="M13" s="29"/>
    </row>
    <row r="14" spans="1:24" ht="17.399999999999999" x14ac:dyDescent="0.45">
      <c r="B14" s="17"/>
      <c r="C14" s="18">
        <v>0</v>
      </c>
      <c r="D14" s="18"/>
      <c r="E14" s="18"/>
      <c r="F14" s="18"/>
      <c r="H14" s="15"/>
      <c r="I14" s="14"/>
      <c r="J14" s="29"/>
      <c r="K14" s="29"/>
      <c r="L14" s="29"/>
      <c r="M14" s="29"/>
    </row>
    <row r="15" spans="1:24" ht="18" thickBot="1" x14ac:dyDescent="0.5">
      <c r="B15" s="17"/>
      <c r="C15" s="18">
        <v>0</v>
      </c>
      <c r="D15" s="18"/>
      <c r="E15" s="18"/>
      <c r="F15" s="18"/>
      <c r="H15" s="16"/>
      <c r="I15" s="14"/>
      <c r="J15" s="30"/>
      <c r="K15" s="30"/>
      <c r="L15" s="30"/>
      <c r="M15" s="30"/>
    </row>
    <row r="16" spans="1:24" ht="21.6" thickBot="1" x14ac:dyDescent="0.55000000000000004">
      <c r="B16" s="17"/>
      <c r="C16" s="18">
        <v>0</v>
      </c>
      <c r="D16" s="19"/>
      <c r="E16" s="19"/>
      <c r="F16" s="19"/>
      <c r="H16" s="12">
        <f>SUM(H4:H15)</f>
        <v>5</v>
      </c>
      <c r="I16" s="43" t="str">
        <f>IF(H16=6,"YA NO PUEDE SOLICITAR DIAS ADMINISTRATIVOS","PUEDE SOLICITAR DIAS ADMINISTRATIVOS")</f>
        <v>PUEDE SOLICITAR DIAS ADMINISTRATIVOS</v>
      </c>
      <c r="J16" s="44"/>
      <c r="K16" s="44"/>
      <c r="L16" s="44"/>
      <c r="M16" s="45"/>
    </row>
    <row r="17" spans="2:13" ht="21.6" thickBot="1" x14ac:dyDescent="0.55000000000000004">
      <c r="B17" s="17"/>
      <c r="C17" s="18">
        <v>0</v>
      </c>
      <c r="D17" s="19"/>
      <c r="E17" s="19"/>
      <c r="F17" s="19"/>
      <c r="H17" s="23">
        <f>6-H16</f>
        <v>1</v>
      </c>
      <c r="I17" s="43" t="str">
        <f>IF(H17=0,"YA NO CUENTA CON ADMINISTRATIVOS","OK")</f>
        <v>OK</v>
      </c>
      <c r="J17" s="44"/>
      <c r="K17" s="44"/>
      <c r="L17" s="44"/>
      <c r="M17" s="45"/>
    </row>
    <row r="18" spans="2:13" ht="17.399999999999999" x14ac:dyDescent="0.45">
      <c r="B18" s="17"/>
      <c r="C18" s="18">
        <v>0</v>
      </c>
      <c r="D18" s="19"/>
      <c r="E18" s="19"/>
      <c r="F18" s="19"/>
      <c r="H18" s="1"/>
    </row>
    <row r="19" spans="2:13" ht="17.399999999999999" x14ac:dyDescent="0.45">
      <c r="B19" s="17"/>
      <c r="C19" s="18">
        <v>0</v>
      </c>
      <c r="D19" s="19"/>
      <c r="E19" s="19"/>
      <c r="F19" s="19"/>
    </row>
    <row r="20" spans="2:13" ht="17.399999999999999" x14ac:dyDescent="0.45">
      <c r="B20" s="17"/>
      <c r="C20" s="18">
        <v>0</v>
      </c>
      <c r="D20" s="19"/>
      <c r="E20" s="19"/>
      <c r="F20" s="19"/>
      <c r="H20" s="24" t="s">
        <v>29</v>
      </c>
      <c r="I20" s="24"/>
      <c r="J20" s="24"/>
      <c r="K20" s="25"/>
      <c r="L20" s="25"/>
    </row>
    <row r="21" spans="2:13" ht="17.399999999999999" x14ac:dyDescent="0.45">
      <c r="B21" s="17"/>
      <c r="C21" s="18">
        <v>0</v>
      </c>
      <c r="D21" s="19"/>
      <c r="E21" s="19"/>
      <c r="F21" s="19"/>
      <c r="H21" s="24" t="s">
        <v>30</v>
      </c>
      <c r="K21" s="25">
        <v>45292</v>
      </c>
      <c r="L21" s="32" t="s">
        <v>22</v>
      </c>
      <c r="M21" s="33" t="s">
        <v>27</v>
      </c>
    </row>
    <row r="22" spans="2:13" ht="17.399999999999999" x14ac:dyDescent="0.45">
      <c r="B22" s="17"/>
      <c r="C22" s="18">
        <v>0</v>
      </c>
      <c r="D22" s="19"/>
      <c r="E22" s="19"/>
      <c r="F22" s="19"/>
      <c r="H22" s="24" t="s">
        <v>88</v>
      </c>
      <c r="K22" s="25">
        <v>45658</v>
      </c>
      <c r="L22" s="25">
        <v>45838</v>
      </c>
    </row>
    <row r="23" spans="2:13" ht="17.399999999999999" x14ac:dyDescent="0.45">
      <c r="B23" s="17"/>
      <c r="C23" s="18">
        <v>0</v>
      </c>
      <c r="D23" s="19"/>
      <c r="E23" s="19"/>
      <c r="F23" s="19"/>
    </row>
    <row r="24" spans="2:13" ht="17.399999999999999" x14ac:dyDescent="0.45">
      <c r="B24" s="17"/>
      <c r="C24" s="18">
        <v>0</v>
      </c>
      <c r="D24" s="19"/>
      <c r="E24" s="19"/>
      <c r="F24" s="19"/>
    </row>
    <row r="25" spans="2:13" ht="17.399999999999999" x14ac:dyDescent="0.45">
      <c r="B25" s="17"/>
      <c r="C25" s="18">
        <v>0</v>
      </c>
      <c r="D25" s="19"/>
      <c r="E25" s="19"/>
      <c r="F25" s="19"/>
    </row>
    <row r="26" spans="2:13" ht="17.399999999999999" x14ac:dyDescent="0.45">
      <c r="B26" s="17"/>
      <c r="C26" s="18">
        <v>0</v>
      </c>
      <c r="D26" s="19"/>
      <c r="E26" s="19"/>
      <c r="F26" s="19"/>
    </row>
    <row r="27" spans="2:13" ht="17.399999999999999" x14ac:dyDescent="0.45">
      <c r="B27" s="17"/>
      <c r="C27" s="18">
        <v>0</v>
      </c>
      <c r="D27" s="19"/>
      <c r="E27" s="19"/>
      <c r="F27" s="19"/>
    </row>
    <row r="28" spans="2:13" ht="17.399999999999999" x14ac:dyDescent="0.45">
      <c r="B28" s="17"/>
      <c r="C28" s="18">
        <v>0</v>
      </c>
      <c r="D28" s="19"/>
      <c r="E28" s="19"/>
      <c r="F28" s="19"/>
    </row>
    <row r="29" spans="2:13" ht="18" thickBot="1" x14ac:dyDescent="0.5">
      <c r="B29" s="17"/>
      <c r="C29" s="20">
        <v>0</v>
      </c>
      <c r="D29" s="21"/>
      <c r="E29" s="21"/>
      <c r="F29" s="21"/>
    </row>
    <row r="30" spans="2:13" ht="21.6" thickBot="1" x14ac:dyDescent="0.55000000000000004">
      <c r="B30" s="7">
        <f>+D4-E4</f>
        <v>0</v>
      </c>
      <c r="C30" s="46" t="str">
        <f>IF(D4&lt;=E4,"YA NO TIENE FERIADOS","PUEDE SOLICITAR DIAS FERIADOS")</f>
        <v>YA NO TIENE FERIADOS</v>
      </c>
      <c r="D30" s="47"/>
      <c r="E30" s="47"/>
      <c r="F30" s="48"/>
    </row>
    <row r="31" spans="2:13" ht="19.2" thickBot="1" x14ac:dyDescent="0.5">
      <c r="C31" s="49" t="str">
        <f>IF(E4&gt;D4,"EXISTE UN ERROR","OK")</f>
        <v>OK</v>
      </c>
      <c r="D31" s="50"/>
      <c r="E31" s="50"/>
      <c r="F31" s="51"/>
    </row>
    <row r="34" spans="2:13" ht="19.2" thickBot="1" x14ac:dyDescent="0.5">
      <c r="B34" s="22" t="s">
        <v>31</v>
      </c>
      <c r="H34" s="22" t="str">
        <f>+B34</f>
        <v>IBACACHE PASTEN MARJORIE ANDREA</v>
      </c>
    </row>
    <row r="35" spans="2:13" ht="18.600000000000001" thickBot="1" x14ac:dyDescent="0.4">
      <c r="B35" s="5" t="s">
        <v>0</v>
      </c>
      <c r="C35" s="5" t="s">
        <v>1</v>
      </c>
      <c r="D35" s="5" t="s">
        <v>11</v>
      </c>
      <c r="E35" s="6" t="s">
        <v>2</v>
      </c>
      <c r="F35" s="6" t="s">
        <v>7</v>
      </c>
      <c r="H35" s="2" t="s">
        <v>3</v>
      </c>
      <c r="I35" s="3" t="s">
        <v>4</v>
      </c>
      <c r="J35" s="3" t="s">
        <v>5</v>
      </c>
      <c r="K35" s="3" t="s">
        <v>6</v>
      </c>
      <c r="L35" s="3" t="s">
        <v>7</v>
      </c>
      <c r="M35" s="4" t="s">
        <v>8</v>
      </c>
    </row>
    <row r="36" spans="2:13" ht="17.399999999999999" x14ac:dyDescent="0.45">
      <c r="B36" s="8">
        <v>0</v>
      </c>
      <c r="C36" s="9">
        <v>0</v>
      </c>
      <c r="D36" s="10">
        <f>+B36+C36</f>
        <v>0</v>
      </c>
      <c r="E36" s="10">
        <f>SUM(B37:B61)</f>
        <v>0</v>
      </c>
      <c r="F36" s="11"/>
      <c r="H36" s="13">
        <v>1</v>
      </c>
      <c r="I36" s="14"/>
      <c r="J36" s="27">
        <v>45686</v>
      </c>
      <c r="K36" s="27">
        <v>45686</v>
      </c>
      <c r="L36" s="35" t="s">
        <v>177</v>
      </c>
      <c r="M36" s="28"/>
    </row>
    <row r="37" spans="2:13" ht="17.399999999999999" x14ac:dyDescent="0.45">
      <c r="B37" s="17"/>
      <c r="C37" s="18">
        <v>0</v>
      </c>
      <c r="D37" s="26"/>
      <c r="E37" s="26"/>
      <c r="F37" s="18"/>
      <c r="H37" s="15">
        <v>1</v>
      </c>
      <c r="I37" s="14"/>
      <c r="J37" s="31">
        <v>45709</v>
      </c>
      <c r="K37" s="31">
        <v>45709</v>
      </c>
      <c r="L37" s="35" t="s">
        <v>177</v>
      </c>
      <c r="M37" s="29"/>
    </row>
    <row r="38" spans="2:13" ht="17.399999999999999" x14ac:dyDescent="0.45">
      <c r="B38" s="17"/>
      <c r="C38" s="18">
        <v>0</v>
      </c>
      <c r="D38" s="26"/>
      <c r="E38" s="26"/>
      <c r="F38" s="18"/>
      <c r="H38" s="15">
        <v>1</v>
      </c>
      <c r="I38" s="14"/>
      <c r="J38" s="31">
        <v>45719</v>
      </c>
      <c r="K38" s="31">
        <v>45719</v>
      </c>
      <c r="L38" s="35" t="s">
        <v>109</v>
      </c>
      <c r="M38" s="29"/>
    </row>
    <row r="39" spans="2:13" ht="17.399999999999999" x14ac:dyDescent="0.45">
      <c r="B39" s="17"/>
      <c r="C39" s="18">
        <v>0</v>
      </c>
      <c r="D39" s="26"/>
      <c r="E39" s="26"/>
      <c r="F39" s="18"/>
      <c r="H39" s="15">
        <v>1</v>
      </c>
      <c r="I39" s="14"/>
      <c r="J39" s="31">
        <v>45744</v>
      </c>
      <c r="K39" s="31">
        <v>45744</v>
      </c>
      <c r="L39" s="35" t="s">
        <v>109</v>
      </c>
      <c r="M39" s="29"/>
    </row>
    <row r="40" spans="2:13" ht="17.399999999999999" x14ac:dyDescent="0.45">
      <c r="B40" s="17"/>
      <c r="C40" s="18">
        <v>0</v>
      </c>
      <c r="D40" s="26"/>
      <c r="E40" s="26"/>
      <c r="F40" s="18"/>
      <c r="H40" s="15"/>
      <c r="I40" s="14"/>
      <c r="J40" s="31"/>
      <c r="K40" s="31"/>
      <c r="L40" s="29"/>
      <c r="M40" s="29"/>
    </row>
    <row r="41" spans="2:13" ht="17.399999999999999" x14ac:dyDescent="0.45">
      <c r="B41" s="17"/>
      <c r="C41" s="18">
        <v>0</v>
      </c>
      <c r="D41" s="26"/>
      <c r="E41" s="26"/>
      <c r="F41" s="18"/>
      <c r="H41" s="15"/>
      <c r="I41" s="14"/>
      <c r="J41" s="29"/>
      <c r="K41" s="29"/>
      <c r="L41" s="29"/>
      <c r="M41" s="29"/>
    </row>
    <row r="42" spans="2:13" ht="17.399999999999999" x14ac:dyDescent="0.45">
      <c r="B42" s="17"/>
      <c r="C42" s="18">
        <v>0</v>
      </c>
      <c r="D42" s="26"/>
      <c r="E42" s="26"/>
      <c r="F42" s="18"/>
      <c r="H42" s="15"/>
      <c r="I42" s="14"/>
      <c r="J42" s="29"/>
      <c r="K42" s="29"/>
      <c r="L42" s="29"/>
      <c r="M42" s="29"/>
    </row>
    <row r="43" spans="2:13" ht="17.399999999999999" x14ac:dyDescent="0.45">
      <c r="B43" s="17"/>
      <c r="C43" s="18">
        <v>0</v>
      </c>
      <c r="D43" s="26"/>
      <c r="E43" s="26"/>
      <c r="F43" s="18"/>
      <c r="H43" s="15"/>
      <c r="I43" s="14"/>
      <c r="J43" s="29"/>
      <c r="K43" s="29"/>
      <c r="L43" s="29"/>
      <c r="M43" s="29"/>
    </row>
    <row r="44" spans="2:13" ht="17.399999999999999" x14ac:dyDescent="0.45">
      <c r="B44" s="17"/>
      <c r="C44" s="18">
        <v>0</v>
      </c>
      <c r="D44" s="26"/>
      <c r="E44" s="26"/>
      <c r="F44" s="18"/>
      <c r="H44" s="15"/>
      <c r="I44" s="14"/>
      <c r="J44" s="29"/>
      <c r="K44" s="29"/>
      <c r="L44" s="29"/>
      <c r="M44" s="29"/>
    </row>
    <row r="45" spans="2:13" ht="17.399999999999999" x14ac:dyDescent="0.45">
      <c r="B45" s="17"/>
      <c r="C45" s="18">
        <v>0</v>
      </c>
      <c r="D45" s="26"/>
      <c r="E45" s="26"/>
      <c r="F45" s="18"/>
      <c r="H45" s="15"/>
      <c r="I45" s="14"/>
      <c r="J45" s="29"/>
      <c r="K45" s="29"/>
      <c r="L45" s="29"/>
      <c r="M45" s="29"/>
    </row>
    <row r="46" spans="2:13" ht="17.399999999999999" x14ac:dyDescent="0.45">
      <c r="B46" s="17"/>
      <c r="C46" s="18">
        <v>0</v>
      </c>
      <c r="D46" s="18"/>
      <c r="E46" s="18"/>
      <c r="F46" s="18"/>
      <c r="H46" s="15"/>
      <c r="I46" s="14"/>
      <c r="J46" s="29"/>
      <c r="K46" s="29"/>
      <c r="L46" s="29"/>
      <c r="M46" s="29"/>
    </row>
    <row r="47" spans="2:13" ht="18" thickBot="1" x14ac:dyDescent="0.5">
      <c r="B47" s="17"/>
      <c r="C47" s="18">
        <v>0</v>
      </c>
      <c r="D47" s="18"/>
      <c r="E47" s="18"/>
      <c r="F47" s="18"/>
      <c r="H47" s="16"/>
      <c r="I47" s="14"/>
      <c r="J47" s="30"/>
      <c r="K47" s="30"/>
      <c r="L47" s="30"/>
      <c r="M47" s="30"/>
    </row>
    <row r="48" spans="2:13" ht="21.6" thickBot="1" x14ac:dyDescent="0.55000000000000004">
      <c r="B48" s="17"/>
      <c r="C48" s="18">
        <v>0</v>
      </c>
      <c r="D48" s="19"/>
      <c r="E48" s="19"/>
      <c r="F48" s="19"/>
      <c r="H48" s="12">
        <f>SUM(H36:H47)</f>
        <v>4</v>
      </c>
      <c r="I48" s="43" t="str">
        <f>IF(H48=6,"YA NO PUEDE SOLICITAR DIAS ADMINISTRATIVOS","PUEDE SOLICITAR DIAS ADMINISTRATIVOS")</f>
        <v>PUEDE SOLICITAR DIAS ADMINISTRATIVOS</v>
      </c>
      <c r="J48" s="44"/>
      <c r="K48" s="44"/>
      <c r="L48" s="44"/>
      <c r="M48" s="45"/>
    </row>
    <row r="49" spans="2:13" ht="21.6" thickBot="1" x14ac:dyDescent="0.55000000000000004">
      <c r="B49" s="17"/>
      <c r="C49" s="18">
        <v>0</v>
      </c>
      <c r="D49" s="19"/>
      <c r="E49" s="19"/>
      <c r="F49" s="19"/>
      <c r="H49" s="23">
        <f>6-H48</f>
        <v>2</v>
      </c>
      <c r="I49" s="43" t="str">
        <f>IF(H49=0,"YA NO CUENTA CON ADMINISTRATIVOS","OK")</f>
        <v>OK</v>
      </c>
      <c r="J49" s="44"/>
      <c r="K49" s="44"/>
      <c r="L49" s="44"/>
      <c r="M49" s="45"/>
    </row>
    <row r="50" spans="2:13" ht="17.399999999999999" x14ac:dyDescent="0.45">
      <c r="B50" s="17"/>
      <c r="C50" s="18">
        <v>0</v>
      </c>
      <c r="D50" s="19"/>
      <c r="E50" s="19"/>
      <c r="F50" s="19"/>
      <c r="H50" s="1"/>
    </row>
    <row r="51" spans="2:13" ht="17.399999999999999" x14ac:dyDescent="0.45">
      <c r="B51" s="17"/>
      <c r="C51" s="18">
        <v>0</v>
      </c>
      <c r="D51" s="19"/>
      <c r="E51" s="19"/>
      <c r="F51" s="19"/>
    </row>
    <row r="52" spans="2:13" ht="17.399999999999999" x14ac:dyDescent="0.45">
      <c r="B52" s="17"/>
      <c r="C52" s="18">
        <v>0</v>
      </c>
      <c r="D52" s="19"/>
      <c r="E52" s="19"/>
      <c r="F52" s="19"/>
      <c r="H52" s="24" t="s">
        <v>29</v>
      </c>
      <c r="I52" s="24"/>
      <c r="J52" s="24"/>
      <c r="K52" s="25"/>
      <c r="L52" s="25"/>
    </row>
    <row r="53" spans="2:13" ht="17.399999999999999" x14ac:dyDescent="0.45">
      <c r="B53" s="17"/>
      <c r="C53" s="18">
        <v>0</v>
      </c>
      <c r="D53" s="19"/>
      <c r="E53" s="19"/>
      <c r="F53" s="19"/>
      <c r="H53" s="24" t="s">
        <v>30</v>
      </c>
      <c r="K53" s="25">
        <v>45566</v>
      </c>
      <c r="L53" s="32" t="s">
        <v>32</v>
      </c>
      <c r="M53" s="33" t="s">
        <v>27</v>
      </c>
    </row>
    <row r="54" spans="2:13" ht="17.399999999999999" x14ac:dyDescent="0.45">
      <c r="B54" s="17"/>
      <c r="C54" s="18">
        <v>0</v>
      </c>
      <c r="D54" s="19"/>
      <c r="E54" s="19"/>
      <c r="F54" s="19"/>
      <c r="H54" s="24" t="s">
        <v>88</v>
      </c>
      <c r="K54" s="25">
        <v>45658</v>
      </c>
      <c r="L54" s="25">
        <v>45838</v>
      </c>
    </row>
    <row r="55" spans="2:13" ht="17.399999999999999" x14ac:dyDescent="0.45">
      <c r="B55" s="17"/>
      <c r="C55" s="18">
        <v>0</v>
      </c>
      <c r="D55" s="19"/>
      <c r="E55" s="19"/>
      <c r="F55" s="19"/>
    </row>
    <row r="56" spans="2:13" ht="17.399999999999999" x14ac:dyDescent="0.45">
      <c r="B56" s="17"/>
      <c r="C56" s="18">
        <v>0</v>
      </c>
      <c r="D56" s="19"/>
      <c r="E56" s="19"/>
      <c r="F56" s="19"/>
    </row>
    <row r="57" spans="2:13" ht="17.399999999999999" x14ac:dyDescent="0.45">
      <c r="B57" s="17"/>
      <c r="C57" s="18">
        <v>0</v>
      </c>
      <c r="D57" s="19"/>
      <c r="E57" s="19"/>
      <c r="F57" s="19"/>
    </row>
    <row r="58" spans="2:13" ht="17.399999999999999" x14ac:dyDescent="0.45">
      <c r="B58" s="17"/>
      <c r="C58" s="18">
        <v>0</v>
      </c>
      <c r="D58" s="19"/>
      <c r="E58" s="19"/>
      <c r="F58" s="19"/>
    </row>
    <row r="59" spans="2:13" ht="17.399999999999999" x14ac:dyDescent="0.45">
      <c r="B59" s="17"/>
      <c r="C59" s="18">
        <v>0</v>
      </c>
      <c r="D59" s="19"/>
      <c r="E59" s="19"/>
      <c r="F59" s="19"/>
    </row>
    <row r="60" spans="2:13" ht="17.399999999999999" x14ac:dyDescent="0.45">
      <c r="B60" s="17"/>
      <c r="C60" s="18">
        <v>0</v>
      </c>
      <c r="D60" s="19"/>
      <c r="E60" s="19"/>
      <c r="F60" s="19"/>
    </row>
    <row r="61" spans="2:13" ht="18" thickBot="1" x14ac:dyDescent="0.5">
      <c r="B61" s="17"/>
      <c r="C61" s="20">
        <v>0</v>
      </c>
      <c r="D61" s="21"/>
      <c r="E61" s="21"/>
      <c r="F61" s="21"/>
    </row>
    <row r="62" spans="2:13" ht="21.6" thickBot="1" x14ac:dyDescent="0.55000000000000004">
      <c r="B62" s="7">
        <f>+D36-E36</f>
        <v>0</v>
      </c>
      <c r="C62" s="46" t="str">
        <f>IF(D36&lt;=E36,"YA NO TIENE FERIADOS","PUEDE SOLICITAR DIAS FERIADOS")</f>
        <v>YA NO TIENE FERIADOS</v>
      </c>
      <c r="D62" s="47"/>
      <c r="E62" s="47"/>
      <c r="F62" s="48"/>
    </row>
    <row r="63" spans="2:13" ht="19.2" thickBot="1" x14ac:dyDescent="0.5">
      <c r="C63" s="49" t="str">
        <f>IF(E36&gt;D36,"EXISTE UN ERROR","OK")</f>
        <v>OK</v>
      </c>
      <c r="D63" s="50"/>
      <c r="E63" s="50"/>
      <c r="F63" s="51"/>
    </row>
    <row r="66" spans="2:13" ht="19.2" thickBot="1" x14ac:dyDescent="0.5">
      <c r="B66" s="22" t="s">
        <v>33</v>
      </c>
      <c r="H66" s="22" t="str">
        <f>+B66</f>
        <v>JIMENEZ RAVANALES WLADIMIR ANDRES</v>
      </c>
    </row>
    <row r="67" spans="2:13" ht="18.600000000000001" thickBot="1" x14ac:dyDescent="0.4">
      <c r="B67" s="5" t="s">
        <v>0</v>
      </c>
      <c r="C67" s="5" t="s">
        <v>1</v>
      </c>
      <c r="D67" s="5" t="s">
        <v>11</v>
      </c>
      <c r="E67" s="6" t="s">
        <v>2</v>
      </c>
      <c r="F67" s="6" t="s">
        <v>7</v>
      </c>
      <c r="H67" s="2" t="s">
        <v>3</v>
      </c>
      <c r="I67" s="3" t="s">
        <v>4</v>
      </c>
      <c r="J67" s="3" t="s">
        <v>5</v>
      </c>
      <c r="K67" s="3" t="s">
        <v>6</v>
      </c>
      <c r="L67" s="3" t="s">
        <v>7</v>
      </c>
      <c r="M67" s="4" t="s">
        <v>8</v>
      </c>
    </row>
    <row r="68" spans="2:13" ht="17.399999999999999" x14ac:dyDescent="0.45">
      <c r="B68" s="8">
        <v>8</v>
      </c>
      <c r="C68" s="9">
        <v>0</v>
      </c>
      <c r="D68" s="10">
        <f>+B68+C68</f>
        <v>8</v>
      </c>
      <c r="E68" s="10">
        <f>SUM(B69:B93)</f>
        <v>8</v>
      </c>
      <c r="F68" s="11"/>
      <c r="H68" s="13">
        <v>2</v>
      </c>
      <c r="I68" s="14"/>
      <c r="J68" s="27">
        <v>45694</v>
      </c>
      <c r="K68" s="27">
        <v>45695</v>
      </c>
      <c r="L68" s="35" t="s">
        <v>92</v>
      </c>
      <c r="M68" s="28"/>
    </row>
    <row r="69" spans="2:13" ht="17.399999999999999" x14ac:dyDescent="0.45">
      <c r="B69" s="17">
        <v>5</v>
      </c>
      <c r="C69" s="18">
        <v>0</v>
      </c>
      <c r="D69" s="26">
        <v>45726</v>
      </c>
      <c r="E69" s="26">
        <v>45730</v>
      </c>
      <c r="F69" s="34" t="s">
        <v>90</v>
      </c>
      <c r="H69" s="15">
        <v>1</v>
      </c>
      <c r="I69" s="14"/>
      <c r="J69" s="31">
        <v>45698</v>
      </c>
      <c r="K69" s="31">
        <v>45698</v>
      </c>
      <c r="L69" s="35" t="s">
        <v>92</v>
      </c>
      <c r="M69" s="29"/>
    </row>
    <row r="70" spans="2:13" ht="17.399999999999999" x14ac:dyDescent="0.45">
      <c r="B70" s="17">
        <v>3</v>
      </c>
      <c r="C70" s="18">
        <v>0</v>
      </c>
      <c r="D70" s="26">
        <v>45776</v>
      </c>
      <c r="E70" s="26">
        <v>45779</v>
      </c>
      <c r="F70" s="34" t="s">
        <v>180</v>
      </c>
      <c r="H70" s="15">
        <v>1</v>
      </c>
      <c r="I70" s="14"/>
      <c r="J70" s="31">
        <v>45712</v>
      </c>
      <c r="K70" s="31">
        <v>45712</v>
      </c>
      <c r="L70" s="35" t="s">
        <v>92</v>
      </c>
      <c r="M70" s="29"/>
    </row>
    <row r="71" spans="2:13" ht="17.399999999999999" x14ac:dyDescent="0.45">
      <c r="B71" s="17"/>
      <c r="C71" s="18">
        <v>0</v>
      </c>
      <c r="D71" s="26"/>
      <c r="E71" s="26"/>
      <c r="F71" s="18"/>
      <c r="H71" s="15">
        <v>1</v>
      </c>
      <c r="I71" s="14"/>
      <c r="J71" s="31">
        <v>45723</v>
      </c>
      <c r="K71" s="31">
        <v>45723</v>
      </c>
      <c r="L71" s="35" t="s">
        <v>92</v>
      </c>
      <c r="M71" s="29"/>
    </row>
    <row r="72" spans="2:13" ht="17.399999999999999" x14ac:dyDescent="0.45">
      <c r="B72" s="17"/>
      <c r="C72" s="18">
        <v>0</v>
      </c>
      <c r="D72" s="26"/>
      <c r="E72" s="26"/>
      <c r="F72" s="18"/>
      <c r="H72" s="15">
        <v>1</v>
      </c>
      <c r="I72" s="14"/>
      <c r="J72" s="31">
        <v>45782</v>
      </c>
      <c r="K72" s="31">
        <v>45782</v>
      </c>
      <c r="L72" s="35" t="s">
        <v>183</v>
      </c>
      <c r="M72" s="29"/>
    </row>
    <row r="73" spans="2:13" ht="17.399999999999999" x14ac:dyDescent="0.45">
      <c r="B73" s="17"/>
      <c r="C73" s="18">
        <v>0</v>
      </c>
      <c r="D73" s="26"/>
      <c r="E73" s="26"/>
      <c r="F73" s="18"/>
      <c r="H73" s="15"/>
      <c r="I73" s="14"/>
      <c r="J73" s="29"/>
      <c r="K73" s="29"/>
      <c r="L73" s="29"/>
      <c r="M73" s="29"/>
    </row>
    <row r="74" spans="2:13" ht="17.399999999999999" x14ac:dyDescent="0.45">
      <c r="B74" s="17"/>
      <c r="C74" s="18">
        <v>0</v>
      </c>
      <c r="D74" s="26"/>
      <c r="E74" s="26"/>
      <c r="F74" s="18"/>
      <c r="H74" s="15"/>
      <c r="I74" s="14"/>
      <c r="J74" s="29"/>
      <c r="K74" s="29"/>
      <c r="L74" s="29"/>
      <c r="M74" s="29"/>
    </row>
    <row r="75" spans="2:13" ht="17.399999999999999" x14ac:dyDescent="0.45">
      <c r="B75" s="17"/>
      <c r="C75" s="18">
        <v>0</v>
      </c>
      <c r="D75" s="26"/>
      <c r="E75" s="26"/>
      <c r="F75" s="18"/>
      <c r="H75" s="15"/>
      <c r="I75" s="14"/>
      <c r="J75" s="29"/>
      <c r="K75" s="29"/>
      <c r="L75" s="29"/>
      <c r="M75" s="29"/>
    </row>
    <row r="76" spans="2:13" ht="17.399999999999999" x14ac:dyDescent="0.45">
      <c r="B76" s="17"/>
      <c r="C76" s="18">
        <v>0</v>
      </c>
      <c r="D76" s="26"/>
      <c r="E76" s="26"/>
      <c r="F76" s="18"/>
      <c r="H76" s="15"/>
      <c r="I76" s="14"/>
      <c r="J76" s="29"/>
      <c r="K76" s="29"/>
      <c r="L76" s="29"/>
      <c r="M76" s="29"/>
    </row>
    <row r="77" spans="2:13" ht="17.399999999999999" x14ac:dyDescent="0.45">
      <c r="B77" s="17"/>
      <c r="C77" s="18">
        <v>0</v>
      </c>
      <c r="D77" s="26"/>
      <c r="E77" s="26"/>
      <c r="F77" s="18"/>
      <c r="H77" s="15"/>
      <c r="I77" s="14"/>
      <c r="J77" s="29"/>
      <c r="K77" s="29"/>
      <c r="L77" s="29"/>
      <c r="M77" s="29"/>
    </row>
    <row r="78" spans="2:13" ht="17.399999999999999" x14ac:dyDescent="0.45">
      <c r="B78" s="17"/>
      <c r="C78" s="18">
        <v>0</v>
      </c>
      <c r="D78" s="18"/>
      <c r="E78" s="18"/>
      <c r="F78" s="18"/>
      <c r="H78" s="15"/>
      <c r="I78" s="14"/>
      <c r="J78" s="29"/>
      <c r="K78" s="29"/>
      <c r="L78" s="29"/>
      <c r="M78" s="29"/>
    </row>
    <row r="79" spans="2:13" ht="18" thickBot="1" x14ac:dyDescent="0.5">
      <c r="B79" s="17"/>
      <c r="C79" s="18">
        <v>0</v>
      </c>
      <c r="D79" s="18"/>
      <c r="E79" s="18"/>
      <c r="F79" s="18"/>
      <c r="H79" s="16"/>
      <c r="I79" s="14"/>
      <c r="J79" s="30"/>
      <c r="K79" s="30"/>
      <c r="L79" s="30"/>
      <c r="M79" s="30"/>
    </row>
    <row r="80" spans="2:13" ht="21.6" thickBot="1" x14ac:dyDescent="0.55000000000000004">
      <c r="B80" s="17"/>
      <c r="C80" s="18">
        <v>0</v>
      </c>
      <c r="D80" s="19"/>
      <c r="E80" s="19"/>
      <c r="F80" s="19"/>
      <c r="H80" s="12">
        <f>SUM(H68:H79)</f>
        <v>6</v>
      </c>
      <c r="I80" s="43" t="str">
        <f>IF(H80=6,"YA NO PUEDE SOLICITAR DIAS ADMINISTRATIVOS","PUEDE SOLICITAR DIAS ADMINISTRATIVOS")</f>
        <v>YA NO PUEDE SOLICITAR DIAS ADMINISTRATIVOS</v>
      </c>
      <c r="J80" s="44"/>
      <c r="K80" s="44"/>
      <c r="L80" s="44"/>
      <c r="M80" s="45"/>
    </row>
    <row r="81" spans="2:13" ht="21.6" thickBot="1" x14ac:dyDescent="0.55000000000000004">
      <c r="B81" s="17"/>
      <c r="C81" s="18">
        <v>0</v>
      </c>
      <c r="D81" s="19"/>
      <c r="E81" s="19"/>
      <c r="F81" s="19"/>
      <c r="H81" s="23">
        <f>6-H80</f>
        <v>0</v>
      </c>
      <c r="I81" s="43" t="str">
        <f>IF(H81=0,"YA NO CUENTA CON ADMINISTRATIVOS","OK")</f>
        <v>YA NO CUENTA CON ADMINISTRATIVOS</v>
      </c>
      <c r="J81" s="44"/>
      <c r="K81" s="44"/>
      <c r="L81" s="44"/>
      <c r="M81" s="45"/>
    </row>
    <row r="82" spans="2:13" ht="17.399999999999999" x14ac:dyDescent="0.45">
      <c r="B82" s="17"/>
      <c r="C82" s="18">
        <v>0</v>
      </c>
      <c r="D82" s="19"/>
      <c r="E82" s="19"/>
      <c r="F82" s="19"/>
      <c r="H82" s="1"/>
    </row>
    <row r="83" spans="2:13" ht="17.399999999999999" x14ac:dyDescent="0.45">
      <c r="B83" s="17"/>
      <c r="C83" s="18">
        <v>0</v>
      </c>
      <c r="D83" s="19"/>
      <c r="E83" s="19"/>
      <c r="F83" s="19"/>
    </row>
    <row r="84" spans="2:13" ht="17.399999999999999" x14ac:dyDescent="0.45">
      <c r="B84" s="17"/>
      <c r="C84" s="18">
        <v>0</v>
      </c>
      <c r="D84" s="19"/>
      <c r="E84" s="19"/>
      <c r="F84" s="19"/>
      <c r="H84" s="24" t="s">
        <v>29</v>
      </c>
      <c r="I84" s="24"/>
      <c r="J84" s="24"/>
      <c r="K84" s="25"/>
      <c r="L84" s="25"/>
    </row>
    <row r="85" spans="2:13" ht="17.399999999999999" x14ac:dyDescent="0.45">
      <c r="B85" s="17"/>
      <c r="C85" s="18">
        <v>0</v>
      </c>
      <c r="D85" s="19"/>
      <c r="E85" s="19"/>
      <c r="F85" s="19"/>
      <c r="H85" s="24" t="s">
        <v>34</v>
      </c>
      <c r="K85" s="25">
        <v>45292</v>
      </c>
      <c r="L85" s="32" t="s">
        <v>22</v>
      </c>
      <c r="M85" s="33" t="s">
        <v>27</v>
      </c>
    </row>
    <row r="86" spans="2:13" ht="17.399999999999999" x14ac:dyDescent="0.45">
      <c r="B86" s="17"/>
      <c r="C86" s="18">
        <v>0</v>
      </c>
      <c r="D86" s="19"/>
      <c r="E86" s="19"/>
      <c r="F86" s="19"/>
      <c r="H86" s="24" t="s">
        <v>88</v>
      </c>
      <c r="K86" s="25">
        <v>45658</v>
      </c>
      <c r="L86" s="25">
        <v>45838</v>
      </c>
    </row>
    <row r="87" spans="2:13" ht="17.399999999999999" x14ac:dyDescent="0.45">
      <c r="B87" s="17"/>
      <c r="C87" s="18">
        <v>0</v>
      </c>
      <c r="D87" s="19"/>
      <c r="E87" s="19"/>
      <c r="F87" s="19"/>
    </row>
    <row r="88" spans="2:13" ht="17.399999999999999" x14ac:dyDescent="0.45">
      <c r="B88" s="17"/>
      <c r="C88" s="18">
        <v>0</v>
      </c>
      <c r="D88" s="19"/>
      <c r="E88" s="19"/>
      <c r="F88" s="19"/>
    </row>
    <row r="89" spans="2:13" ht="17.399999999999999" x14ac:dyDescent="0.45">
      <c r="B89" s="17"/>
      <c r="C89" s="18">
        <v>0</v>
      </c>
      <c r="D89" s="19"/>
      <c r="E89" s="19"/>
      <c r="F89" s="19"/>
    </row>
    <row r="90" spans="2:13" ht="17.399999999999999" x14ac:dyDescent="0.45">
      <c r="B90" s="17"/>
      <c r="C90" s="18">
        <v>0</v>
      </c>
      <c r="D90" s="19"/>
      <c r="E90" s="19"/>
      <c r="F90" s="19"/>
    </row>
    <row r="91" spans="2:13" ht="17.399999999999999" x14ac:dyDescent="0.45">
      <c r="B91" s="17"/>
      <c r="C91" s="18">
        <v>0</v>
      </c>
      <c r="D91" s="19"/>
      <c r="E91" s="19"/>
      <c r="F91" s="19"/>
    </row>
    <row r="92" spans="2:13" ht="17.399999999999999" x14ac:dyDescent="0.45">
      <c r="B92" s="17"/>
      <c r="C92" s="18">
        <v>0</v>
      </c>
      <c r="D92" s="19"/>
      <c r="E92" s="19"/>
      <c r="F92" s="19"/>
    </row>
    <row r="93" spans="2:13" ht="18" thickBot="1" x14ac:dyDescent="0.5">
      <c r="B93" s="17"/>
      <c r="C93" s="20">
        <v>0</v>
      </c>
      <c r="D93" s="21"/>
      <c r="E93" s="21"/>
      <c r="F93" s="21"/>
    </row>
    <row r="94" spans="2:13" ht="21.6" thickBot="1" x14ac:dyDescent="0.55000000000000004">
      <c r="B94" s="7">
        <f>+D68-E68</f>
        <v>0</v>
      </c>
      <c r="C94" s="46" t="str">
        <f>IF(D68&lt;=E68,"YA NO TIENE FERIADOS","PUEDE SOLICITAR DIAS FERIADOS")</f>
        <v>YA NO TIENE FERIADOS</v>
      </c>
      <c r="D94" s="47"/>
      <c r="E94" s="47"/>
      <c r="F94" s="48"/>
    </row>
    <row r="95" spans="2:13" ht="19.2" thickBot="1" x14ac:dyDescent="0.5">
      <c r="C95" s="49" t="str">
        <f>IF(E68&gt;D68,"EXISTE UN ERROR","OK")</f>
        <v>OK</v>
      </c>
      <c r="D95" s="50"/>
      <c r="E95" s="50"/>
      <c r="F95" s="51"/>
    </row>
    <row r="98" spans="2:13" ht="19.2" thickBot="1" x14ac:dyDescent="0.5">
      <c r="B98" s="22" t="s">
        <v>35</v>
      </c>
      <c r="H98" s="22" t="str">
        <f>+B98</f>
        <v xml:space="preserve">MALDONADO VARGAS NICOLAS ANDRES </v>
      </c>
    </row>
    <row r="99" spans="2:13" ht="18.600000000000001" thickBot="1" x14ac:dyDescent="0.4">
      <c r="B99" s="5" t="s">
        <v>0</v>
      </c>
      <c r="C99" s="5" t="s">
        <v>1</v>
      </c>
      <c r="D99" s="5" t="s">
        <v>11</v>
      </c>
      <c r="E99" s="6" t="s">
        <v>2</v>
      </c>
      <c r="F99" s="6" t="s">
        <v>7</v>
      </c>
      <c r="H99" s="2" t="s">
        <v>3</v>
      </c>
      <c r="I99" s="3" t="s">
        <v>4</v>
      </c>
      <c r="J99" s="3" t="s">
        <v>5</v>
      </c>
      <c r="K99" s="3" t="s">
        <v>6</v>
      </c>
      <c r="L99" s="3" t="s">
        <v>7</v>
      </c>
      <c r="M99" s="4" t="s">
        <v>8</v>
      </c>
    </row>
    <row r="100" spans="2:13" ht="17.399999999999999" x14ac:dyDescent="0.45">
      <c r="B100" s="8">
        <v>0</v>
      </c>
      <c r="C100" s="9">
        <v>0</v>
      </c>
      <c r="D100" s="10">
        <f>+B100+C100</f>
        <v>0</v>
      </c>
      <c r="E100" s="10">
        <f>SUM(B101:B125)</f>
        <v>0</v>
      </c>
      <c r="F100" s="11"/>
      <c r="H100" s="13">
        <v>0.5</v>
      </c>
      <c r="I100" s="14" t="s">
        <v>10</v>
      </c>
      <c r="J100" s="27">
        <v>45720</v>
      </c>
      <c r="K100" s="27">
        <v>45720</v>
      </c>
      <c r="L100" s="35" t="s">
        <v>109</v>
      </c>
      <c r="M100" s="28"/>
    </row>
    <row r="101" spans="2:13" ht="17.399999999999999" x14ac:dyDescent="0.45">
      <c r="B101" s="17"/>
      <c r="C101" s="18">
        <v>0</v>
      </c>
      <c r="D101" s="26"/>
      <c r="E101" s="26"/>
      <c r="F101" s="18"/>
      <c r="H101" s="15">
        <v>2</v>
      </c>
      <c r="I101" s="14"/>
      <c r="J101" s="31">
        <v>45722</v>
      </c>
      <c r="K101" s="31">
        <v>45723</v>
      </c>
      <c r="L101" s="35" t="s">
        <v>109</v>
      </c>
      <c r="M101" s="29"/>
    </row>
    <row r="102" spans="2:13" ht="17.399999999999999" x14ac:dyDescent="0.45">
      <c r="B102" s="17"/>
      <c r="C102" s="18">
        <v>0</v>
      </c>
      <c r="D102" s="26"/>
      <c r="E102" s="26"/>
      <c r="F102" s="18"/>
      <c r="H102" s="15"/>
      <c r="I102" s="14"/>
      <c r="J102" s="31"/>
      <c r="K102" s="31"/>
      <c r="L102" s="29"/>
      <c r="M102" s="29"/>
    </row>
    <row r="103" spans="2:13" ht="17.399999999999999" x14ac:dyDescent="0.45">
      <c r="B103" s="17"/>
      <c r="C103" s="18">
        <v>0</v>
      </c>
      <c r="D103" s="26"/>
      <c r="E103" s="26"/>
      <c r="F103" s="18"/>
      <c r="H103" s="15"/>
      <c r="I103" s="14"/>
      <c r="J103" s="31"/>
      <c r="K103" s="31"/>
      <c r="L103" s="29"/>
      <c r="M103" s="29"/>
    </row>
    <row r="104" spans="2:13" ht="17.399999999999999" x14ac:dyDescent="0.45">
      <c r="B104" s="17"/>
      <c r="C104" s="18">
        <v>0</v>
      </c>
      <c r="D104" s="26"/>
      <c r="E104" s="26"/>
      <c r="F104" s="18"/>
      <c r="H104" s="15"/>
      <c r="I104" s="14"/>
      <c r="J104" s="31"/>
      <c r="K104" s="31"/>
      <c r="L104" s="29"/>
      <c r="M104" s="29"/>
    </row>
    <row r="105" spans="2:13" ht="17.399999999999999" x14ac:dyDescent="0.45">
      <c r="B105" s="17"/>
      <c r="C105" s="18">
        <v>0</v>
      </c>
      <c r="D105" s="26"/>
      <c r="E105" s="26"/>
      <c r="F105" s="18"/>
      <c r="H105" s="15"/>
      <c r="I105" s="14"/>
      <c r="J105" s="29"/>
      <c r="K105" s="29"/>
      <c r="L105" s="29"/>
      <c r="M105" s="29"/>
    </row>
    <row r="106" spans="2:13" ht="17.399999999999999" x14ac:dyDescent="0.45">
      <c r="B106" s="17"/>
      <c r="C106" s="18">
        <v>0</v>
      </c>
      <c r="D106" s="26"/>
      <c r="E106" s="26"/>
      <c r="F106" s="18"/>
      <c r="H106" s="15"/>
      <c r="I106" s="14"/>
      <c r="J106" s="29"/>
      <c r="K106" s="29"/>
      <c r="L106" s="29"/>
      <c r="M106" s="29"/>
    </row>
    <row r="107" spans="2:13" ht="17.399999999999999" x14ac:dyDescent="0.45">
      <c r="B107" s="17"/>
      <c r="C107" s="18">
        <v>0</v>
      </c>
      <c r="D107" s="26"/>
      <c r="E107" s="26"/>
      <c r="F107" s="18"/>
      <c r="H107" s="15"/>
      <c r="I107" s="14"/>
      <c r="J107" s="29"/>
      <c r="K107" s="29"/>
      <c r="L107" s="29"/>
      <c r="M107" s="29"/>
    </row>
    <row r="108" spans="2:13" ht="17.399999999999999" x14ac:dyDescent="0.45">
      <c r="B108" s="17"/>
      <c r="C108" s="18">
        <v>0</v>
      </c>
      <c r="D108" s="26"/>
      <c r="E108" s="26"/>
      <c r="F108" s="18"/>
      <c r="H108" s="15"/>
      <c r="I108" s="14"/>
      <c r="J108" s="29"/>
      <c r="K108" s="29"/>
      <c r="L108" s="29"/>
      <c r="M108" s="29"/>
    </row>
    <row r="109" spans="2:13" ht="17.399999999999999" x14ac:dyDescent="0.45">
      <c r="B109" s="17"/>
      <c r="C109" s="18">
        <v>0</v>
      </c>
      <c r="D109" s="26"/>
      <c r="E109" s="26"/>
      <c r="F109" s="18"/>
      <c r="H109" s="15"/>
      <c r="I109" s="14"/>
      <c r="J109" s="29"/>
      <c r="K109" s="29"/>
      <c r="L109" s="29"/>
      <c r="M109" s="29"/>
    </row>
    <row r="110" spans="2:13" ht="17.399999999999999" x14ac:dyDescent="0.45">
      <c r="B110" s="17"/>
      <c r="C110" s="18">
        <v>0</v>
      </c>
      <c r="D110" s="18"/>
      <c r="E110" s="18"/>
      <c r="F110" s="18"/>
      <c r="H110" s="15"/>
      <c r="I110" s="14"/>
      <c r="J110" s="29"/>
      <c r="K110" s="29"/>
      <c r="L110" s="29"/>
      <c r="M110" s="29"/>
    </row>
    <row r="111" spans="2:13" ht="18" thickBot="1" x14ac:dyDescent="0.5">
      <c r="B111" s="17"/>
      <c r="C111" s="18">
        <v>0</v>
      </c>
      <c r="D111" s="18"/>
      <c r="E111" s="18"/>
      <c r="F111" s="18"/>
      <c r="H111" s="16"/>
      <c r="I111" s="14"/>
      <c r="J111" s="30"/>
      <c r="K111" s="30"/>
      <c r="L111" s="30"/>
      <c r="M111" s="30"/>
    </row>
    <row r="112" spans="2:13" ht="21.6" thickBot="1" x14ac:dyDescent="0.55000000000000004">
      <c r="B112" s="17"/>
      <c r="C112" s="18">
        <v>0</v>
      </c>
      <c r="D112" s="19"/>
      <c r="E112" s="19"/>
      <c r="F112" s="19"/>
      <c r="H112" s="12">
        <f>SUM(H100:H111)</f>
        <v>2.5</v>
      </c>
      <c r="I112" s="43" t="str">
        <f>IF(H112=6,"YA NO PUEDE SOLICITAR DIAS ADMINISTRATIVOS","PUEDE SOLICITAR DIAS ADMINISTRATIVOS")</f>
        <v>PUEDE SOLICITAR DIAS ADMINISTRATIVOS</v>
      </c>
      <c r="J112" s="44"/>
      <c r="K112" s="44"/>
      <c r="L112" s="44"/>
      <c r="M112" s="45"/>
    </row>
    <row r="113" spans="2:13" ht="21.6" thickBot="1" x14ac:dyDescent="0.55000000000000004">
      <c r="B113" s="17"/>
      <c r="C113" s="18">
        <v>0</v>
      </c>
      <c r="D113" s="19"/>
      <c r="E113" s="19"/>
      <c r="F113" s="19"/>
      <c r="H113" s="23">
        <f>6-H112</f>
        <v>3.5</v>
      </c>
      <c r="I113" s="43" t="str">
        <f>IF(H113=0,"YA NO CUENTA CON ADMINISTRATIVOS","OK")</f>
        <v>OK</v>
      </c>
      <c r="J113" s="44"/>
      <c r="K113" s="44"/>
      <c r="L113" s="44"/>
      <c r="M113" s="45"/>
    </row>
    <row r="114" spans="2:13" ht="17.399999999999999" x14ac:dyDescent="0.45">
      <c r="B114" s="17"/>
      <c r="C114" s="18">
        <v>0</v>
      </c>
      <c r="D114" s="19"/>
      <c r="E114" s="19"/>
      <c r="F114" s="19"/>
      <c r="H114" s="1"/>
    </row>
    <row r="115" spans="2:13" ht="17.399999999999999" x14ac:dyDescent="0.45">
      <c r="B115" s="17"/>
      <c r="C115" s="18">
        <v>0</v>
      </c>
      <c r="D115" s="19"/>
      <c r="E115" s="19"/>
      <c r="F115" s="19"/>
    </row>
    <row r="116" spans="2:13" ht="17.399999999999999" x14ac:dyDescent="0.45">
      <c r="B116" s="17"/>
      <c r="C116" s="18">
        <v>0</v>
      </c>
      <c r="D116" s="19"/>
      <c r="E116" s="19"/>
      <c r="F116" s="19"/>
      <c r="H116" s="24" t="s">
        <v>29</v>
      </c>
      <c r="I116" s="24"/>
      <c r="J116" s="24"/>
      <c r="K116" s="25"/>
      <c r="L116" s="25"/>
    </row>
    <row r="117" spans="2:13" ht="17.399999999999999" x14ac:dyDescent="0.45">
      <c r="B117" s="17"/>
      <c r="C117" s="18">
        <v>0</v>
      </c>
      <c r="D117" s="19"/>
      <c r="E117" s="19"/>
      <c r="F117" s="19"/>
      <c r="H117" s="24" t="s">
        <v>36</v>
      </c>
      <c r="K117" s="25">
        <v>45536</v>
      </c>
      <c r="L117" s="32" t="s">
        <v>37</v>
      </c>
      <c r="M117" s="33" t="s">
        <v>27</v>
      </c>
    </row>
    <row r="118" spans="2:13" ht="17.399999999999999" x14ac:dyDescent="0.45">
      <c r="B118" s="17"/>
      <c r="C118" s="18">
        <v>0</v>
      </c>
      <c r="D118" s="19"/>
      <c r="E118" s="19"/>
      <c r="F118" s="19"/>
      <c r="H118" s="24" t="s">
        <v>88</v>
      </c>
      <c r="K118" s="25">
        <v>45658</v>
      </c>
      <c r="L118" s="25">
        <v>45838</v>
      </c>
    </row>
    <row r="119" spans="2:13" ht="17.399999999999999" x14ac:dyDescent="0.45">
      <c r="B119" s="17"/>
      <c r="C119" s="18">
        <v>0</v>
      </c>
      <c r="D119" s="19"/>
      <c r="E119" s="19"/>
      <c r="F119" s="19"/>
    </row>
    <row r="120" spans="2:13" ht="17.399999999999999" x14ac:dyDescent="0.45">
      <c r="B120" s="17"/>
      <c r="C120" s="18">
        <v>0</v>
      </c>
      <c r="D120" s="19"/>
      <c r="E120" s="19"/>
      <c r="F120" s="19"/>
    </row>
    <row r="121" spans="2:13" ht="17.399999999999999" x14ac:dyDescent="0.45">
      <c r="B121" s="17"/>
      <c r="C121" s="18">
        <v>0</v>
      </c>
      <c r="D121" s="19"/>
      <c r="E121" s="19"/>
      <c r="F121" s="19"/>
    </row>
    <row r="122" spans="2:13" ht="17.399999999999999" x14ac:dyDescent="0.45">
      <c r="B122" s="17"/>
      <c r="C122" s="18">
        <v>0</v>
      </c>
      <c r="D122" s="19"/>
      <c r="E122" s="19"/>
      <c r="F122" s="19"/>
    </row>
    <row r="123" spans="2:13" ht="17.399999999999999" x14ac:dyDescent="0.45">
      <c r="B123" s="17"/>
      <c r="C123" s="18">
        <v>0</v>
      </c>
      <c r="D123" s="19"/>
      <c r="E123" s="19"/>
      <c r="F123" s="19"/>
    </row>
    <row r="124" spans="2:13" ht="17.399999999999999" x14ac:dyDescent="0.45">
      <c r="B124" s="17"/>
      <c r="C124" s="18">
        <v>0</v>
      </c>
      <c r="D124" s="19"/>
      <c r="E124" s="19"/>
      <c r="F124" s="19"/>
    </row>
    <row r="125" spans="2:13" ht="18" thickBot="1" x14ac:dyDescent="0.5">
      <c r="B125" s="17"/>
      <c r="C125" s="20">
        <v>0</v>
      </c>
      <c r="D125" s="21"/>
      <c r="E125" s="21"/>
      <c r="F125" s="21"/>
    </row>
    <row r="126" spans="2:13" ht="21.6" thickBot="1" x14ac:dyDescent="0.55000000000000004">
      <c r="B126" s="7">
        <f>+D100-E100</f>
        <v>0</v>
      </c>
      <c r="C126" s="46" t="str">
        <f>IF(D100&lt;=E100,"YA NO TIENE FERIADOS","PUEDE SOLICITAR DIAS FERIADOS")</f>
        <v>YA NO TIENE FERIADOS</v>
      </c>
      <c r="D126" s="47"/>
      <c r="E126" s="47"/>
      <c r="F126" s="48"/>
    </row>
    <row r="127" spans="2:13" ht="19.2" thickBot="1" x14ac:dyDescent="0.5">
      <c r="C127" s="49" t="str">
        <f>IF(E100&gt;D100,"EXISTE UN ERROR","OK")</f>
        <v>OK</v>
      </c>
      <c r="D127" s="50"/>
      <c r="E127" s="50"/>
      <c r="F127" s="51"/>
    </row>
    <row r="130" spans="2:13" ht="19.2" thickBot="1" x14ac:dyDescent="0.5">
      <c r="B130" s="22" t="s">
        <v>38</v>
      </c>
      <c r="H130" s="22" t="str">
        <f>+B130</f>
        <v>PERALTA SALGADO ETYARE FERNANDA</v>
      </c>
    </row>
    <row r="131" spans="2:13" ht="18.600000000000001" thickBot="1" x14ac:dyDescent="0.4">
      <c r="B131" s="5" t="s">
        <v>0</v>
      </c>
      <c r="C131" s="5" t="s">
        <v>1</v>
      </c>
      <c r="D131" s="5" t="s">
        <v>11</v>
      </c>
      <c r="E131" s="6" t="s">
        <v>2</v>
      </c>
      <c r="F131" s="6" t="s">
        <v>7</v>
      </c>
      <c r="H131" s="2" t="s">
        <v>3</v>
      </c>
      <c r="I131" s="3" t="s">
        <v>4</v>
      </c>
      <c r="J131" s="3" t="s">
        <v>5</v>
      </c>
      <c r="K131" s="3" t="s">
        <v>6</v>
      </c>
      <c r="L131" s="3" t="s">
        <v>7</v>
      </c>
      <c r="M131" s="4" t="s">
        <v>8</v>
      </c>
    </row>
    <row r="132" spans="2:13" ht="17.399999999999999" x14ac:dyDescent="0.45">
      <c r="B132" s="8">
        <v>8</v>
      </c>
      <c r="C132" s="9">
        <v>0</v>
      </c>
      <c r="D132" s="10">
        <f>+B132+C132</f>
        <v>8</v>
      </c>
      <c r="E132" s="10">
        <f>SUM(B133:B157)</f>
        <v>8</v>
      </c>
      <c r="F132" s="11"/>
      <c r="H132" s="13">
        <v>0.5</v>
      </c>
      <c r="I132" s="14" t="s">
        <v>9</v>
      </c>
      <c r="J132" s="27">
        <v>45685</v>
      </c>
      <c r="K132" s="27">
        <v>45685</v>
      </c>
      <c r="L132" s="35" t="s">
        <v>177</v>
      </c>
      <c r="M132" s="28"/>
    </row>
    <row r="133" spans="2:13" ht="17.399999999999999" x14ac:dyDescent="0.45">
      <c r="B133" s="17">
        <v>5</v>
      </c>
      <c r="C133" s="18">
        <v>0</v>
      </c>
      <c r="D133" s="26">
        <v>45691</v>
      </c>
      <c r="E133" s="26">
        <v>45695</v>
      </c>
      <c r="F133" s="34" t="s">
        <v>93</v>
      </c>
      <c r="H133" s="15">
        <v>0.5</v>
      </c>
      <c r="I133" s="14" t="s">
        <v>9</v>
      </c>
      <c r="J133" s="31">
        <v>45686</v>
      </c>
      <c r="K133" s="31">
        <v>45686</v>
      </c>
      <c r="L133" s="35" t="s">
        <v>177</v>
      </c>
      <c r="M133" s="29"/>
    </row>
    <row r="134" spans="2:13" ht="17.399999999999999" x14ac:dyDescent="0.45">
      <c r="B134" s="17">
        <v>3</v>
      </c>
      <c r="C134" s="18">
        <v>0</v>
      </c>
      <c r="D134" s="26">
        <v>45762</v>
      </c>
      <c r="E134" s="26">
        <v>45764</v>
      </c>
      <c r="F134" s="34" t="s">
        <v>106</v>
      </c>
      <c r="H134" s="15">
        <v>1</v>
      </c>
      <c r="I134" s="14"/>
      <c r="J134" s="31">
        <v>45687</v>
      </c>
      <c r="K134" s="31">
        <v>45687</v>
      </c>
      <c r="L134" s="35" t="s">
        <v>177</v>
      </c>
      <c r="M134" s="29"/>
    </row>
    <row r="135" spans="2:13" ht="17.399999999999999" x14ac:dyDescent="0.45">
      <c r="B135" s="17"/>
      <c r="C135" s="18">
        <v>0</v>
      </c>
      <c r="D135" s="26"/>
      <c r="E135" s="26"/>
      <c r="F135" s="18"/>
      <c r="H135" s="15">
        <v>1</v>
      </c>
      <c r="I135" s="14"/>
      <c r="J135" s="31">
        <v>45688</v>
      </c>
      <c r="K135" s="31">
        <v>45688</v>
      </c>
      <c r="L135" s="35" t="s">
        <v>177</v>
      </c>
      <c r="M135" s="29"/>
    </row>
    <row r="136" spans="2:13" ht="17.399999999999999" x14ac:dyDescent="0.45">
      <c r="B136" s="17"/>
      <c r="C136" s="18">
        <v>0</v>
      </c>
      <c r="D136" s="26"/>
      <c r="E136" s="26"/>
      <c r="F136" s="18"/>
      <c r="H136" s="15">
        <v>1</v>
      </c>
      <c r="I136" s="14"/>
      <c r="J136" s="31">
        <v>45701</v>
      </c>
      <c r="K136" s="31">
        <v>45701</v>
      </c>
      <c r="L136" s="35" t="s">
        <v>92</v>
      </c>
      <c r="M136" s="29"/>
    </row>
    <row r="137" spans="2:13" ht="17.399999999999999" x14ac:dyDescent="0.45">
      <c r="B137" s="17"/>
      <c r="C137" s="18">
        <v>0</v>
      </c>
      <c r="D137" s="26"/>
      <c r="E137" s="26"/>
      <c r="F137" s="18"/>
      <c r="H137" s="15">
        <v>0.5</v>
      </c>
      <c r="I137" s="14" t="s">
        <v>9</v>
      </c>
      <c r="J137" s="31">
        <v>45723</v>
      </c>
      <c r="K137" s="31">
        <v>45723</v>
      </c>
      <c r="L137" s="35" t="s">
        <v>109</v>
      </c>
      <c r="M137" s="29"/>
    </row>
    <row r="138" spans="2:13" ht="17.399999999999999" x14ac:dyDescent="0.45">
      <c r="B138" s="17"/>
      <c r="C138" s="18">
        <v>0</v>
      </c>
      <c r="D138" s="26"/>
      <c r="E138" s="26"/>
      <c r="F138" s="18"/>
      <c r="H138" s="15">
        <v>0.5</v>
      </c>
      <c r="I138" s="14" t="s">
        <v>9</v>
      </c>
      <c r="J138" s="31">
        <v>45736</v>
      </c>
      <c r="K138" s="31">
        <v>45736</v>
      </c>
      <c r="L138" s="35" t="s">
        <v>109</v>
      </c>
      <c r="M138" s="29"/>
    </row>
    <row r="139" spans="2:13" ht="17.399999999999999" x14ac:dyDescent="0.45">
      <c r="B139" s="17"/>
      <c r="C139" s="18">
        <v>0</v>
      </c>
      <c r="D139" s="26"/>
      <c r="E139" s="26"/>
      <c r="F139" s="18"/>
      <c r="H139" s="15">
        <v>1</v>
      </c>
      <c r="I139" s="14"/>
      <c r="J139" s="31">
        <v>45768</v>
      </c>
      <c r="K139" s="31">
        <v>45768</v>
      </c>
      <c r="L139" s="35" t="s">
        <v>109</v>
      </c>
      <c r="M139" s="29"/>
    </row>
    <row r="140" spans="2:13" ht="17.399999999999999" x14ac:dyDescent="0.45">
      <c r="B140" s="17"/>
      <c r="C140" s="18">
        <v>0</v>
      </c>
      <c r="D140" s="26"/>
      <c r="E140" s="26"/>
      <c r="F140" s="18"/>
      <c r="H140" s="15"/>
      <c r="I140" s="14"/>
      <c r="J140" s="29"/>
      <c r="K140" s="29"/>
      <c r="L140" s="29"/>
      <c r="M140" s="29"/>
    </row>
    <row r="141" spans="2:13" ht="17.399999999999999" x14ac:dyDescent="0.45">
      <c r="B141" s="17"/>
      <c r="C141" s="18">
        <v>0</v>
      </c>
      <c r="D141" s="26"/>
      <c r="E141" s="26"/>
      <c r="F141" s="18"/>
      <c r="H141" s="15"/>
      <c r="I141" s="14"/>
      <c r="J141" s="29"/>
      <c r="K141" s="29"/>
      <c r="L141" s="29"/>
      <c r="M141" s="29"/>
    </row>
    <row r="142" spans="2:13" ht="17.399999999999999" x14ac:dyDescent="0.45">
      <c r="B142" s="17"/>
      <c r="C142" s="18">
        <v>0</v>
      </c>
      <c r="D142" s="18"/>
      <c r="E142" s="18"/>
      <c r="F142" s="18"/>
      <c r="H142" s="15"/>
      <c r="I142" s="14"/>
      <c r="J142" s="29"/>
      <c r="K142" s="29"/>
      <c r="L142" s="29"/>
      <c r="M142" s="29"/>
    </row>
    <row r="143" spans="2:13" ht="18" thickBot="1" x14ac:dyDescent="0.5">
      <c r="B143" s="17"/>
      <c r="C143" s="18">
        <v>0</v>
      </c>
      <c r="D143" s="18"/>
      <c r="E143" s="18"/>
      <c r="F143" s="18"/>
      <c r="H143" s="16"/>
      <c r="I143" s="14"/>
      <c r="J143" s="30"/>
      <c r="K143" s="30"/>
      <c r="L143" s="30"/>
      <c r="M143" s="30"/>
    </row>
    <row r="144" spans="2:13" ht="21.6" thickBot="1" x14ac:dyDescent="0.55000000000000004">
      <c r="B144" s="17"/>
      <c r="C144" s="18">
        <v>0</v>
      </c>
      <c r="D144" s="19"/>
      <c r="E144" s="19"/>
      <c r="F144" s="19"/>
      <c r="H144" s="12">
        <f>SUM(H132:H143)</f>
        <v>6</v>
      </c>
      <c r="I144" s="43" t="str">
        <f>IF(H144=6,"YA NO PUEDE SOLICITAR DIAS ADMINISTRATIVOS","PUEDE SOLICITAR DIAS ADMINISTRATIVOS")</f>
        <v>YA NO PUEDE SOLICITAR DIAS ADMINISTRATIVOS</v>
      </c>
      <c r="J144" s="44"/>
      <c r="K144" s="44"/>
      <c r="L144" s="44"/>
      <c r="M144" s="45"/>
    </row>
    <row r="145" spans="2:13" ht="21.6" thickBot="1" x14ac:dyDescent="0.55000000000000004">
      <c r="B145" s="17"/>
      <c r="C145" s="18">
        <v>0</v>
      </c>
      <c r="D145" s="19"/>
      <c r="E145" s="19"/>
      <c r="F145" s="19"/>
      <c r="H145" s="23">
        <f>6-H144</f>
        <v>0</v>
      </c>
      <c r="I145" s="43" t="str">
        <f>IF(H145=0,"YA NO CUENTA CON ADMINISTRATIVOS","OK")</f>
        <v>YA NO CUENTA CON ADMINISTRATIVOS</v>
      </c>
      <c r="J145" s="44"/>
      <c r="K145" s="44"/>
      <c r="L145" s="44"/>
      <c r="M145" s="45"/>
    </row>
    <row r="146" spans="2:13" ht="17.399999999999999" x14ac:dyDescent="0.45">
      <c r="B146" s="17"/>
      <c r="C146" s="18">
        <v>0</v>
      </c>
      <c r="D146" s="19"/>
      <c r="E146" s="19"/>
      <c r="F146" s="19"/>
      <c r="H146" s="1"/>
    </row>
    <row r="147" spans="2:13" ht="17.399999999999999" x14ac:dyDescent="0.45">
      <c r="B147" s="17"/>
      <c r="C147" s="18">
        <v>0</v>
      </c>
      <c r="D147" s="19"/>
      <c r="E147" s="19"/>
      <c r="F147" s="19"/>
    </row>
    <row r="148" spans="2:13" ht="17.399999999999999" x14ac:dyDescent="0.45">
      <c r="B148" s="17"/>
      <c r="C148" s="18">
        <v>0</v>
      </c>
      <c r="D148" s="19"/>
      <c r="E148" s="19"/>
      <c r="F148" s="19"/>
      <c r="H148" s="24" t="s">
        <v>29</v>
      </c>
      <c r="I148" s="24"/>
      <c r="J148" s="24"/>
      <c r="K148" s="25"/>
      <c r="L148" s="25"/>
    </row>
    <row r="149" spans="2:13" ht="17.399999999999999" x14ac:dyDescent="0.45">
      <c r="B149" s="17"/>
      <c r="C149" s="18">
        <v>0</v>
      </c>
      <c r="D149" s="19"/>
      <c r="E149" s="19"/>
      <c r="F149" s="19"/>
      <c r="H149" s="24" t="s">
        <v>26</v>
      </c>
      <c r="K149" s="25">
        <v>45292</v>
      </c>
      <c r="L149" s="32" t="s">
        <v>22</v>
      </c>
      <c r="M149" s="33" t="s">
        <v>27</v>
      </c>
    </row>
    <row r="150" spans="2:13" ht="17.399999999999999" x14ac:dyDescent="0.45">
      <c r="B150" s="17"/>
      <c r="C150" s="18">
        <v>0</v>
      </c>
      <c r="D150" s="19"/>
      <c r="E150" s="19"/>
      <c r="F150" s="19"/>
      <c r="H150" s="24" t="s">
        <v>88</v>
      </c>
      <c r="K150" s="25">
        <v>45658</v>
      </c>
      <c r="L150" s="25">
        <v>45838</v>
      </c>
    </row>
    <row r="151" spans="2:13" ht="17.399999999999999" x14ac:dyDescent="0.45">
      <c r="B151" s="17"/>
      <c r="C151" s="18">
        <v>0</v>
      </c>
      <c r="D151" s="19"/>
      <c r="E151" s="19"/>
      <c r="F151" s="19"/>
    </row>
    <row r="152" spans="2:13" ht="17.399999999999999" x14ac:dyDescent="0.45">
      <c r="B152" s="17"/>
      <c r="C152" s="18">
        <v>0</v>
      </c>
      <c r="D152" s="19"/>
      <c r="E152" s="19"/>
      <c r="F152" s="19"/>
    </row>
    <row r="153" spans="2:13" ht="17.399999999999999" x14ac:dyDescent="0.45">
      <c r="B153" s="17"/>
      <c r="C153" s="18">
        <v>0</v>
      </c>
      <c r="D153" s="19"/>
      <c r="E153" s="19"/>
      <c r="F153" s="19"/>
    </row>
    <row r="154" spans="2:13" ht="17.399999999999999" x14ac:dyDescent="0.45">
      <c r="B154" s="17"/>
      <c r="C154" s="18">
        <v>0</v>
      </c>
      <c r="D154" s="19"/>
      <c r="E154" s="19"/>
      <c r="F154" s="19"/>
    </row>
    <row r="155" spans="2:13" ht="17.399999999999999" x14ac:dyDescent="0.45">
      <c r="B155" s="17"/>
      <c r="C155" s="18">
        <v>0</v>
      </c>
      <c r="D155" s="19"/>
      <c r="E155" s="19"/>
      <c r="F155" s="19"/>
    </row>
    <row r="156" spans="2:13" ht="17.399999999999999" x14ac:dyDescent="0.45">
      <c r="B156" s="17"/>
      <c r="C156" s="18">
        <v>0</v>
      </c>
      <c r="D156" s="19"/>
      <c r="E156" s="19"/>
      <c r="F156" s="19"/>
    </row>
    <row r="157" spans="2:13" ht="18" thickBot="1" x14ac:dyDescent="0.5">
      <c r="B157" s="17"/>
      <c r="C157" s="20">
        <v>0</v>
      </c>
      <c r="D157" s="21"/>
      <c r="E157" s="21"/>
      <c r="F157" s="21"/>
    </row>
    <row r="158" spans="2:13" ht="21.6" thickBot="1" x14ac:dyDescent="0.55000000000000004">
      <c r="B158" s="7">
        <f>+D132-E132</f>
        <v>0</v>
      </c>
      <c r="C158" s="46" t="str">
        <f>IF(D132&lt;=E132,"YA NO TIENE FERIADOS","PUEDE SOLICITAR DIAS FERIADOS")</f>
        <v>YA NO TIENE FERIADOS</v>
      </c>
      <c r="D158" s="47"/>
      <c r="E158" s="47"/>
      <c r="F158" s="48"/>
    </row>
    <row r="159" spans="2:13" ht="19.2" thickBot="1" x14ac:dyDescent="0.5">
      <c r="C159" s="49" t="str">
        <f>IF(E132&gt;D132,"EXISTE UN ERROR","OK")</f>
        <v>OK</v>
      </c>
      <c r="D159" s="50"/>
      <c r="E159" s="50"/>
      <c r="F159" s="51"/>
    </row>
    <row r="161" spans="2:13" ht="19.2" thickBot="1" x14ac:dyDescent="0.5">
      <c r="B161" s="22" t="s">
        <v>103</v>
      </c>
      <c r="H161" s="22" t="str">
        <f>+B161</f>
        <v>VELASQUEZ NAVARRO DANIELA FERNANDA</v>
      </c>
    </row>
    <row r="162" spans="2:13" ht="18.600000000000001" thickBot="1" x14ac:dyDescent="0.4">
      <c r="B162" s="5" t="s">
        <v>0</v>
      </c>
      <c r="C162" s="5" t="s">
        <v>1</v>
      </c>
      <c r="D162" s="5" t="s">
        <v>11</v>
      </c>
      <c r="E162" s="6" t="s">
        <v>2</v>
      </c>
      <c r="F162" s="6" t="s">
        <v>7</v>
      </c>
      <c r="H162" s="2" t="s">
        <v>3</v>
      </c>
      <c r="I162" s="3" t="s">
        <v>4</v>
      </c>
      <c r="J162" s="3" t="s">
        <v>5</v>
      </c>
      <c r="K162" s="3" t="s">
        <v>6</v>
      </c>
      <c r="L162" s="3" t="s">
        <v>7</v>
      </c>
      <c r="M162" s="4" t="s">
        <v>8</v>
      </c>
    </row>
    <row r="163" spans="2:13" ht="17.399999999999999" x14ac:dyDescent="0.45">
      <c r="B163" s="8">
        <v>0</v>
      </c>
      <c r="C163" s="9">
        <v>0</v>
      </c>
      <c r="D163" s="10">
        <f>+B163+C163</f>
        <v>0</v>
      </c>
      <c r="E163" s="10">
        <f>SUM(B164:B188)</f>
        <v>0</v>
      </c>
      <c r="F163" s="11"/>
      <c r="H163" s="13">
        <v>1</v>
      </c>
      <c r="I163" s="14"/>
      <c r="J163" s="27">
        <v>45775</v>
      </c>
      <c r="K163" s="27">
        <v>45775</v>
      </c>
      <c r="L163" s="35" t="s">
        <v>183</v>
      </c>
      <c r="M163" s="28"/>
    </row>
    <row r="164" spans="2:13" ht="17.399999999999999" x14ac:dyDescent="0.45">
      <c r="B164" s="17"/>
      <c r="C164" s="18">
        <v>0</v>
      </c>
      <c r="D164" s="26"/>
      <c r="E164" s="26"/>
      <c r="F164" s="18"/>
      <c r="H164" s="15">
        <v>1</v>
      </c>
      <c r="I164" s="14"/>
      <c r="J164" s="31">
        <v>45833</v>
      </c>
      <c r="K164" s="31">
        <v>45833</v>
      </c>
      <c r="L164" s="35" t="s">
        <v>190</v>
      </c>
      <c r="M164" s="29"/>
    </row>
    <row r="165" spans="2:13" ht="17.399999999999999" x14ac:dyDescent="0.45">
      <c r="B165" s="17"/>
      <c r="C165" s="18">
        <v>0</v>
      </c>
      <c r="D165" s="26"/>
      <c r="E165" s="26"/>
      <c r="F165" s="18"/>
      <c r="H165" s="15">
        <v>1</v>
      </c>
      <c r="I165" s="14"/>
      <c r="J165" s="31">
        <v>45905</v>
      </c>
      <c r="K165" s="31">
        <v>45905</v>
      </c>
      <c r="L165" s="35" t="s">
        <v>174</v>
      </c>
      <c r="M165" s="29"/>
    </row>
    <row r="166" spans="2:13" ht="17.399999999999999" x14ac:dyDescent="0.45">
      <c r="B166" s="17"/>
      <c r="C166" s="18">
        <v>0</v>
      </c>
      <c r="D166" s="26"/>
      <c r="E166" s="26"/>
      <c r="F166" s="18"/>
      <c r="H166" s="15"/>
      <c r="I166" s="14"/>
      <c r="J166" s="31"/>
      <c r="K166" s="31"/>
      <c r="L166" s="29"/>
      <c r="M166" s="29"/>
    </row>
    <row r="167" spans="2:13" ht="17.399999999999999" x14ac:dyDescent="0.45">
      <c r="B167" s="17"/>
      <c r="C167" s="18">
        <v>0</v>
      </c>
      <c r="D167" s="26"/>
      <c r="E167" s="26"/>
      <c r="F167" s="18"/>
      <c r="H167" s="15"/>
      <c r="I167" s="14"/>
      <c r="J167" s="31"/>
      <c r="K167" s="31"/>
      <c r="L167" s="29"/>
      <c r="M167" s="29"/>
    </row>
    <row r="168" spans="2:13" ht="17.399999999999999" x14ac:dyDescent="0.45">
      <c r="B168" s="17"/>
      <c r="C168" s="18">
        <v>0</v>
      </c>
      <c r="D168" s="26"/>
      <c r="E168" s="26"/>
      <c r="F168" s="18"/>
      <c r="H168" s="15"/>
      <c r="I168" s="14"/>
      <c r="J168" s="31"/>
      <c r="K168" s="31"/>
      <c r="L168" s="29"/>
      <c r="M168" s="29"/>
    </row>
    <row r="169" spans="2:13" ht="17.399999999999999" x14ac:dyDescent="0.45">
      <c r="B169" s="17"/>
      <c r="C169" s="18">
        <v>0</v>
      </c>
      <c r="D169" s="26"/>
      <c r="E169" s="26"/>
      <c r="F169" s="18"/>
      <c r="H169" s="15"/>
      <c r="I169" s="14"/>
      <c r="J169" s="31"/>
      <c r="K169" s="31"/>
      <c r="L169" s="29"/>
      <c r="M169" s="29"/>
    </row>
    <row r="170" spans="2:13" ht="17.399999999999999" x14ac:dyDescent="0.45">
      <c r="B170" s="17"/>
      <c r="C170" s="18">
        <v>0</v>
      </c>
      <c r="D170" s="26"/>
      <c r="E170" s="26"/>
      <c r="F170" s="18"/>
      <c r="H170" s="15"/>
      <c r="I170" s="14"/>
      <c r="J170" s="31"/>
      <c r="K170" s="31"/>
      <c r="L170" s="29"/>
      <c r="M170" s="29"/>
    </row>
    <row r="171" spans="2:13" ht="17.399999999999999" x14ac:dyDescent="0.45">
      <c r="B171" s="17"/>
      <c r="C171" s="18">
        <v>0</v>
      </c>
      <c r="D171" s="26"/>
      <c r="E171" s="26"/>
      <c r="F171" s="18"/>
      <c r="H171" s="15"/>
      <c r="I171" s="14"/>
      <c r="J171" s="29"/>
      <c r="K171" s="29"/>
      <c r="L171" s="29"/>
      <c r="M171" s="29"/>
    </row>
    <row r="172" spans="2:13" ht="17.399999999999999" x14ac:dyDescent="0.45">
      <c r="B172" s="17"/>
      <c r="C172" s="18">
        <v>0</v>
      </c>
      <c r="D172" s="26"/>
      <c r="E172" s="26"/>
      <c r="F172" s="18"/>
      <c r="H172" s="15"/>
      <c r="I172" s="14"/>
      <c r="J172" s="29"/>
      <c r="K172" s="29"/>
      <c r="L172" s="29"/>
      <c r="M172" s="29"/>
    </row>
    <row r="173" spans="2:13" ht="17.399999999999999" x14ac:dyDescent="0.45">
      <c r="B173" s="17"/>
      <c r="C173" s="18">
        <v>0</v>
      </c>
      <c r="D173" s="18"/>
      <c r="E173" s="18"/>
      <c r="F173" s="18"/>
      <c r="H173" s="15"/>
      <c r="I173" s="14"/>
      <c r="J173" s="29"/>
      <c r="K173" s="29"/>
      <c r="L173" s="29"/>
      <c r="M173" s="29"/>
    </row>
    <row r="174" spans="2:13" ht="18" thickBot="1" x14ac:dyDescent="0.5">
      <c r="B174" s="17"/>
      <c r="C174" s="18">
        <v>0</v>
      </c>
      <c r="D174" s="18"/>
      <c r="E174" s="18"/>
      <c r="F174" s="18"/>
      <c r="H174" s="16"/>
      <c r="I174" s="14"/>
      <c r="J174" s="30"/>
      <c r="K174" s="30"/>
      <c r="L174" s="30"/>
      <c r="M174" s="30"/>
    </row>
    <row r="175" spans="2:13" ht="21.6" thickBot="1" x14ac:dyDescent="0.55000000000000004">
      <c r="B175" s="17"/>
      <c r="C175" s="18">
        <v>0</v>
      </c>
      <c r="D175" s="19"/>
      <c r="E175" s="19"/>
      <c r="F175" s="19"/>
      <c r="H175" s="12">
        <f>SUM(H163:H174)</f>
        <v>3</v>
      </c>
      <c r="I175" s="43" t="str">
        <f>IF(H175=3,"YA NO PUEDE SOLICITAR DIAS ADMINISTRATIVOS","PUEDE SOLICITAR DIAS ADMINISTRATIVOS")</f>
        <v>YA NO PUEDE SOLICITAR DIAS ADMINISTRATIVOS</v>
      </c>
      <c r="J175" s="44"/>
      <c r="K175" s="44"/>
      <c r="L175" s="44"/>
      <c r="M175" s="45"/>
    </row>
    <row r="176" spans="2:13" ht="21.6" thickBot="1" x14ac:dyDescent="0.55000000000000004">
      <c r="B176" s="17"/>
      <c r="C176" s="18">
        <v>0</v>
      </c>
      <c r="D176" s="19"/>
      <c r="E176" s="19"/>
      <c r="F176" s="19"/>
      <c r="H176" s="23">
        <f>6-H175</f>
        <v>3</v>
      </c>
      <c r="I176" s="43" t="str">
        <f>IF(H176=0,"YA NO CUENTA CON ADMINISTRATIVOS","OK")</f>
        <v>OK</v>
      </c>
      <c r="J176" s="44"/>
      <c r="K176" s="44"/>
      <c r="L176" s="44"/>
      <c r="M176" s="45"/>
    </row>
    <row r="177" spans="2:13" ht="17.399999999999999" x14ac:dyDescent="0.45">
      <c r="B177" s="17"/>
      <c r="C177" s="18">
        <v>0</v>
      </c>
      <c r="D177" s="19"/>
      <c r="E177" s="19"/>
      <c r="F177" s="19"/>
      <c r="H177" s="1"/>
    </row>
    <row r="178" spans="2:13" ht="17.399999999999999" x14ac:dyDescent="0.45">
      <c r="B178" s="17"/>
      <c r="C178" s="18">
        <v>0</v>
      </c>
      <c r="D178" s="19"/>
      <c r="E178" s="19"/>
      <c r="F178" s="19"/>
    </row>
    <row r="179" spans="2:13" ht="17.399999999999999" x14ac:dyDescent="0.45">
      <c r="B179" s="17"/>
      <c r="C179" s="18">
        <v>0</v>
      </c>
      <c r="D179" s="19"/>
      <c r="E179" s="19"/>
      <c r="F179" s="19"/>
      <c r="H179" s="24" t="s">
        <v>29</v>
      </c>
      <c r="I179" s="24"/>
      <c r="J179" s="24"/>
      <c r="K179" s="25"/>
      <c r="L179" s="25"/>
    </row>
    <row r="180" spans="2:13" ht="17.399999999999999" x14ac:dyDescent="0.45">
      <c r="B180" s="17"/>
      <c r="C180" s="18">
        <v>0</v>
      </c>
      <c r="D180" s="19"/>
      <c r="E180" s="19"/>
      <c r="F180" s="19"/>
      <c r="H180" s="24" t="s">
        <v>30</v>
      </c>
      <c r="K180" s="25"/>
      <c r="L180" s="32"/>
      <c r="M180" s="33" t="s">
        <v>27</v>
      </c>
    </row>
    <row r="181" spans="2:13" ht="17.399999999999999" x14ac:dyDescent="0.45">
      <c r="B181" s="17"/>
      <c r="C181" s="18">
        <v>0</v>
      </c>
      <c r="D181" s="19"/>
      <c r="E181" s="19"/>
      <c r="F181" s="19"/>
      <c r="H181" s="24" t="s">
        <v>88</v>
      </c>
      <c r="K181" s="25">
        <v>45761</v>
      </c>
      <c r="L181" s="25">
        <v>45869</v>
      </c>
    </row>
    <row r="182" spans="2:13" ht="17.399999999999999" x14ac:dyDescent="0.45">
      <c r="B182" s="17"/>
      <c r="C182" s="18">
        <v>0</v>
      </c>
      <c r="D182" s="19"/>
      <c r="E182" s="19"/>
      <c r="F182" s="19"/>
      <c r="L182" s="25">
        <v>46022</v>
      </c>
    </row>
    <row r="183" spans="2:13" ht="17.399999999999999" x14ac:dyDescent="0.45">
      <c r="B183" s="17"/>
      <c r="C183" s="18">
        <v>0</v>
      </c>
      <c r="D183" s="19"/>
      <c r="E183" s="19"/>
      <c r="F183" s="19"/>
    </row>
    <row r="184" spans="2:13" ht="17.399999999999999" x14ac:dyDescent="0.45">
      <c r="B184" s="17"/>
      <c r="C184" s="18">
        <v>0</v>
      </c>
      <c r="D184" s="19"/>
      <c r="E184" s="19"/>
      <c r="F184" s="19"/>
    </row>
    <row r="185" spans="2:13" ht="17.399999999999999" x14ac:dyDescent="0.45">
      <c r="B185" s="17"/>
      <c r="C185" s="18">
        <v>0</v>
      </c>
      <c r="D185" s="19"/>
      <c r="E185" s="19"/>
      <c r="F185" s="19"/>
    </row>
    <row r="186" spans="2:13" ht="17.399999999999999" x14ac:dyDescent="0.45">
      <c r="B186" s="17"/>
      <c r="C186" s="18">
        <v>0</v>
      </c>
      <c r="D186" s="19"/>
      <c r="E186" s="19"/>
      <c r="F186" s="19"/>
    </row>
    <row r="187" spans="2:13" ht="17.399999999999999" x14ac:dyDescent="0.45">
      <c r="B187" s="17"/>
      <c r="C187" s="18">
        <v>0</v>
      </c>
      <c r="D187" s="19"/>
      <c r="E187" s="19"/>
      <c r="F187" s="19"/>
    </row>
    <row r="188" spans="2:13" ht="18" thickBot="1" x14ac:dyDescent="0.5">
      <c r="B188" s="17"/>
      <c r="C188" s="20">
        <v>0</v>
      </c>
      <c r="D188" s="21"/>
      <c r="E188" s="21"/>
      <c r="F188" s="21"/>
    </row>
    <row r="189" spans="2:13" ht="21.6" thickBot="1" x14ac:dyDescent="0.55000000000000004">
      <c r="B189" s="7">
        <f>+D163-E163</f>
        <v>0</v>
      </c>
      <c r="C189" s="46" t="str">
        <f>IF(D163&lt;=E163,"YA NO TIENE FERIADOS","PUEDE SOLICITAR DIAS FERIADOS")</f>
        <v>YA NO TIENE FERIADOS</v>
      </c>
      <c r="D189" s="47"/>
      <c r="E189" s="47"/>
      <c r="F189" s="48"/>
    </row>
    <row r="190" spans="2:13" ht="19.2" thickBot="1" x14ac:dyDescent="0.5">
      <c r="C190" s="49" t="str">
        <f>IF(E163&gt;D163,"EXISTE UN ERROR","OK")</f>
        <v>OK</v>
      </c>
      <c r="D190" s="50"/>
      <c r="E190" s="50"/>
      <c r="F190" s="51"/>
    </row>
    <row r="192" spans="2:13" ht="19.2" thickBot="1" x14ac:dyDescent="0.5">
      <c r="B192" s="22" t="s">
        <v>222</v>
      </c>
      <c r="H192" s="22" t="str">
        <f>+B192</f>
        <v>CARRASCO AYALA ALANIS BELEN</v>
      </c>
    </row>
    <row r="193" spans="2:13" ht="18.600000000000001" thickBot="1" x14ac:dyDescent="0.4">
      <c r="B193" s="5" t="s">
        <v>0</v>
      </c>
      <c r="C193" s="5" t="s">
        <v>1</v>
      </c>
      <c r="D193" s="5" t="s">
        <v>11</v>
      </c>
      <c r="E193" s="6" t="s">
        <v>2</v>
      </c>
      <c r="F193" s="6" t="s">
        <v>7</v>
      </c>
      <c r="H193" s="2" t="s">
        <v>3</v>
      </c>
      <c r="I193" s="3" t="s">
        <v>4</v>
      </c>
      <c r="J193" s="3" t="s">
        <v>5</v>
      </c>
      <c r="K193" s="3" t="s">
        <v>6</v>
      </c>
      <c r="L193" s="3" t="s">
        <v>7</v>
      </c>
      <c r="M193" s="4" t="s">
        <v>8</v>
      </c>
    </row>
    <row r="194" spans="2:13" ht="17.399999999999999" x14ac:dyDescent="0.45">
      <c r="B194" s="8">
        <v>0</v>
      </c>
      <c r="C194" s="9">
        <v>0</v>
      </c>
      <c r="D194" s="10">
        <f>+B194+C194</f>
        <v>0</v>
      </c>
      <c r="E194" s="10">
        <f>SUM(B195:B219)</f>
        <v>0</v>
      </c>
      <c r="F194" s="11"/>
      <c r="H194" s="13">
        <v>1</v>
      </c>
      <c r="I194" s="14"/>
      <c r="J194" s="27">
        <v>45772</v>
      </c>
      <c r="K194" s="27">
        <v>45772</v>
      </c>
      <c r="L194" s="35" t="s">
        <v>183</v>
      </c>
      <c r="M194" s="28"/>
    </row>
    <row r="195" spans="2:13" ht="17.399999999999999" x14ac:dyDescent="0.45">
      <c r="B195" s="17"/>
      <c r="C195" s="18">
        <v>0</v>
      </c>
      <c r="D195" s="26"/>
      <c r="E195" s="26"/>
      <c r="F195" s="18"/>
      <c r="H195" s="15">
        <v>1</v>
      </c>
      <c r="I195" s="14"/>
      <c r="J195" s="31">
        <v>45814</v>
      </c>
      <c r="K195" s="31">
        <v>45814</v>
      </c>
      <c r="L195" s="35" t="s">
        <v>196</v>
      </c>
      <c r="M195" s="29"/>
    </row>
    <row r="196" spans="2:13" ht="17.399999999999999" x14ac:dyDescent="0.45">
      <c r="B196" s="17"/>
      <c r="C196" s="18">
        <v>0</v>
      </c>
      <c r="D196" s="26"/>
      <c r="E196" s="26"/>
      <c r="F196" s="18"/>
      <c r="H196" s="15">
        <v>1</v>
      </c>
      <c r="I196" s="14"/>
      <c r="J196" s="31">
        <v>45883</v>
      </c>
      <c r="K196" s="31">
        <v>45883</v>
      </c>
      <c r="L196" s="29"/>
      <c r="M196" s="29"/>
    </row>
    <row r="197" spans="2:13" ht="17.399999999999999" x14ac:dyDescent="0.45">
      <c r="B197" s="17"/>
      <c r="C197" s="18">
        <v>0</v>
      </c>
      <c r="D197" s="26"/>
      <c r="E197" s="26"/>
      <c r="F197" s="18"/>
      <c r="H197" s="15">
        <v>1</v>
      </c>
      <c r="I197" s="14"/>
      <c r="J197" s="31">
        <v>45960</v>
      </c>
      <c r="K197" s="31">
        <v>45960</v>
      </c>
      <c r="L197" s="35" t="s">
        <v>223</v>
      </c>
      <c r="M197" s="29"/>
    </row>
    <row r="198" spans="2:13" ht="17.399999999999999" x14ac:dyDescent="0.45">
      <c r="B198" s="17"/>
      <c r="C198" s="18">
        <v>0</v>
      </c>
      <c r="D198" s="26"/>
      <c r="E198" s="26"/>
      <c r="F198" s="18"/>
      <c r="H198" s="15">
        <v>1</v>
      </c>
      <c r="I198" s="14"/>
      <c r="J198" s="31">
        <v>45964</v>
      </c>
      <c r="K198" s="31">
        <v>45964</v>
      </c>
      <c r="L198" s="35" t="s">
        <v>228</v>
      </c>
      <c r="M198" s="29"/>
    </row>
    <row r="199" spans="2:13" ht="17.399999999999999" x14ac:dyDescent="0.45">
      <c r="B199" s="17"/>
      <c r="C199" s="18">
        <v>0</v>
      </c>
      <c r="D199" s="26"/>
      <c r="E199" s="26"/>
      <c r="F199" s="18"/>
      <c r="H199" s="15"/>
      <c r="I199" s="14"/>
      <c r="J199" s="31"/>
      <c r="K199" s="31"/>
      <c r="L199" s="29"/>
      <c r="M199" s="29"/>
    </row>
    <row r="200" spans="2:13" ht="17.399999999999999" x14ac:dyDescent="0.45">
      <c r="B200" s="17"/>
      <c r="C200" s="18">
        <v>0</v>
      </c>
      <c r="D200" s="26"/>
      <c r="E200" s="26"/>
      <c r="F200" s="18"/>
      <c r="H200" s="15"/>
      <c r="I200" s="14"/>
      <c r="J200" s="31"/>
      <c r="K200" s="31"/>
      <c r="L200" s="29"/>
      <c r="M200" s="29"/>
    </row>
    <row r="201" spans="2:13" ht="17.399999999999999" x14ac:dyDescent="0.45">
      <c r="B201" s="17"/>
      <c r="C201" s="18">
        <v>0</v>
      </c>
      <c r="D201" s="26"/>
      <c r="E201" s="26"/>
      <c r="F201" s="18"/>
      <c r="H201" s="15"/>
      <c r="I201" s="14"/>
      <c r="J201" s="31"/>
      <c r="K201" s="31"/>
      <c r="L201" s="29"/>
      <c r="M201" s="29"/>
    </row>
    <row r="202" spans="2:13" ht="17.399999999999999" x14ac:dyDescent="0.45">
      <c r="B202" s="17"/>
      <c r="C202" s="18">
        <v>0</v>
      </c>
      <c r="D202" s="26"/>
      <c r="E202" s="26"/>
      <c r="F202" s="18"/>
      <c r="H202" s="15"/>
      <c r="I202" s="14"/>
      <c r="J202" s="29"/>
      <c r="K202" s="29"/>
      <c r="L202" s="29"/>
      <c r="M202" s="29"/>
    </row>
    <row r="203" spans="2:13" ht="17.399999999999999" x14ac:dyDescent="0.45">
      <c r="B203" s="17"/>
      <c r="C203" s="18">
        <v>0</v>
      </c>
      <c r="D203" s="26"/>
      <c r="E203" s="26"/>
      <c r="F203" s="18"/>
      <c r="H203" s="15"/>
      <c r="I203" s="14"/>
      <c r="J203" s="29"/>
      <c r="K203" s="29"/>
      <c r="L203" s="29"/>
      <c r="M203" s="29"/>
    </row>
    <row r="204" spans="2:13" ht="17.399999999999999" x14ac:dyDescent="0.45">
      <c r="B204" s="17"/>
      <c r="C204" s="18">
        <v>0</v>
      </c>
      <c r="D204" s="18"/>
      <c r="E204" s="18"/>
      <c r="F204" s="18"/>
      <c r="H204" s="15"/>
      <c r="I204" s="14"/>
      <c r="J204" s="29"/>
      <c r="K204" s="29"/>
      <c r="L204" s="29"/>
      <c r="M204" s="29"/>
    </row>
    <row r="205" spans="2:13" ht="18" thickBot="1" x14ac:dyDescent="0.5">
      <c r="B205" s="17"/>
      <c r="C205" s="18">
        <v>0</v>
      </c>
      <c r="D205" s="18"/>
      <c r="E205" s="18"/>
      <c r="F205" s="18"/>
      <c r="H205" s="16"/>
      <c r="I205" s="14"/>
      <c r="J205" s="30"/>
      <c r="K205" s="30"/>
      <c r="L205" s="30"/>
      <c r="M205" s="30"/>
    </row>
    <row r="206" spans="2:13" ht="21.6" thickBot="1" x14ac:dyDescent="0.55000000000000004">
      <c r="B206" s="17"/>
      <c r="C206" s="18">
        <v>0</v>
      </c>
      <c r="D206" s="19"/>
      <c r="E206" s="19"/>
      <c r="F206" s="19"/>
      <c r="H206" s="12">
        <f>SUM(H194:H205)</f>
        <v>5</v>
      </c>
      <c r="I206" s="43" t="str">
        <f>IF(H206=6,"YA NO PUEDE SOLICITAR DIAS ADMINISTRATIVOS","PUEDE SOLICITAR DIAS ADMINISTRATIVOS")</f>
        <v>PUEDE SOLICITAR DIAS ADMINISTRATIVOS</v>
      </c>
      <c r="J206" s="44"/>
      <c r="K206" s="44"/>
      <c r="L206" s="44"/>
      <c r="M206" s="45"/>
    </row>
    <row r="207" spans="2:13" ht="21.6" thickBot="1" x14ac:dyDescent="0.55000000000000004">
      <c r="B207" s="17"/>
      <c r="C207" s="18">
        <v>0</v>
      </c>
      <c r="D207" s="19"/>
      <c r="E207" s="19"/>
      <c r="F207" s="19"/>
      <c r="H207" s="23">
        <f>6-H206</f>
        <v>1</v>
      </c>
      <c r="I207" s="43" t="str">
        <f>IF(H207=0,"YA NO CUENTA CON ADMINISTRATIVOS","OK")</f>
        <v>OK</v>
      </c>
      <c r="J207" s="44"/>
      <c r="K207" s="44"/>
      <c r="L207" s="44"/>
      <c r="M207" s="45"/>
    </row>
    <row r="208" spans="2:13" ht="17.399999999999999" x14ac:dyDescent="0.45">
      <c r="B208" s="17"/>
      <c r="C208" s="18">
        <v>0</v>
      </c>
      <c r="D208" s="19"/>
      <c r="E208" s="19"/>
      <c r="F208" s="19"/>
      <c r="H208" s="1"/>
    </row>
    <row r="209" spans="2:13" ht="17.399999999999999" x14ac:dyDescent="0.45">
      <c r="B209" s="17"/>
      <c r="C209" s="18">
        <v>0</v>
      </c>
      <c r="D209" s="19"/>
      <c r="E209" s="19"/>
      <c r="F209" s="19"/>
    </row>
    <row r="210" spans="2:13" ht="17.399999999999999" x14ac:dyDescent="0.45">
      <c r="B210" s="17"/>
      <c r="C210" s="18">
        <v>0</v>
      </c>
      <c r="D210" s="19"/>
      <c r="E210" s="19"/>
      <c r="F210" s="19"/>
      <c r="H210" s="24" t="s">
        <v>29</v>
      </c>
      <c r="I210" s="24"/>
      <c r="J210" s="24"/>
      <c r="K210" s="25"/>
      <c r="L210" s="25"/>
    </row>
    <row r="211" spans="2:13" ht="17.399999999999999" x14ac:dyDescent="0.45">
      <c r="B211" s="17"/>
      <c r="C211" s="18">
        <v>0</v>
      </c>
      <c r="D211" s="19"/>
      <c r="E211" s="19"/>
      <c r="F211" s="19"/>
      <c r="H211" s="24" t="s">
        <v>30</v>
      </c>
      <c r="K211" s="25"/>
      <c r="L211" s="32"/>
      <c r="M211" s="33" t="s">
        <v>27</v>
      </c>
    </row>
    <row r="212" spans="2:13" ht="17.399999999999999" x14ac:dyDescent="0.45">
      <c r="B212" s="17"/>
      <c r="C212" s="18">
        <v>0</v>
      </c>
      <c r="D212" s="19"/>
      <c r="E212" s="19"/>
      <c r="F212" s="19"/>
      <c r="H212" s="24" t="s">
        <v>88</v>
      </c>
      <c r="K212" s="25">
        <v>45740</v>
      </c>
      <c r="L212" s="25">
        <v>45838</v>
      </c>
    </row>
    <row r="213" spans="2:13" ht="17.399999999999999" x14ac:dyDescent="0.45">
      <c r="B213" s="17"/>
      <c r="C213" s="18">
        <v>0</v>
      </c>
      <c r="D213" s="19"/>
      <c r="E213" s="19"/>
      <c r="F213" s="19"/>
      <c r="K213" s="25">
        <v>45839</v>
      </c>
      <c r="L213" s="25">
        <v>46022</v>
      </c>
    </row>
    <row r="214" spans="2:13" ht="17.399999999999999" x14ac:dyDescent="0.45">
      <c r="B214" s="17"/>
      <c r="C214" s="18">
        <v>0</v>
      </c>
      <c r="D214" s="19"/>
      <c r="E214" s="19"/>
      <c r="F214" s="19"/>
    </row>
    <row r="215" spans="2:13" ht="17.399999999999999" x14ac:dyDescent="0.45">
      <c r="B215" s="17"/>
      <c r="C215" s="18">
        <v>0</v>
      </c>
      <c r="D215" s="19"/>
      <c r="E215" s="19"/>
      <c r="F215" s="19"/>
    </row>
    <row r="216" spans="2:13" ht="17.399999999999999" x14ac:dyDescent="0.45">
      <c r="B216" s="17"/>
      <c r="C216" s="18">
        <v>0</v>
      </c>
      <c r="D216" s="19"/>
      <c r="E216" s="19"/>
      <c r="F216" s="19"/>
    </row>
    <row r="217" spans="2:13" ht="17.399999999999999" x14ac:dyDescent="0.45">
      <c r="B217" s="17"/>
      <c r="C217" s="18">
        <v>0</v>
      </c>
      <c r="D217" s="19"/>
      <c r="E217" s="19"/>
      <c r="F217" s="19"/>
    </row>
    <row r="218" spans="2:13" ht="17.399999999999999" x14ac:dyDescent="0.45">
      <c r="B218" s="17"/>
      <c r="C218" s="18">
        <v>0</v>
      </c>
      <c r="D218" s="19"/>
      <c r="E218" s="19"/>
      <c r="F218" s="19"/>
    </row>
    <row r="219" spans="2:13" ht="18" thickBot="1" x14ac:dyDescent="0.5">
      <c r="B219" s="17"/>
      <c r="C219" s="20">
        <v>0</v>
      </c>
      <c r="D219" s="21"/>
      <c r="E219" s="21"/>
      <c r="F219" s="21"/>
    </row>
    <row r="220" spans="2:13" ht="21.6" thickBot="1" x14ac:dyDescent="0.55000000000000004">
      <c r="B220" s="7">
        <f>+D194-E194</f>
        <v>0</v>
      </c>
      <c r="C220" s="46" t="str">
        <f>IF(D194&lt;=E194,"YA NO TIENE FERIADOS","PUEDE SOLICITAR DIAS FERIADOS")</f>
        <v>YA NO TIENE FERIADOS</v>
      </c>
      <c r="D220" s="47"/>
      <c r="E220" s="47"/>
      <c r="F220" s="48"/>
    </row>
    <row r="221" spans="2:13" ht="19.2" thickBot="1" x14ac:dyDescent="0.5">
      <c r="C221" s="49" t="str">
        <f>IF(E194&gt;D194,"EXISTE UN ERROR","OK")</f>
        <v>OK</v>
      </c>
      <c r="D221" s="50"/>
      <c r="E221" s="50"/>
      <c r="F221" s="51"/>
    </row>
    <row r="223" spans="2:13" ht="19.2" thickBot="1" x14ac:dyDescent="0.5">
      <c r="B223" s="22" t="s">
        <v>128</v>
      </c>
      <c r="H223" s="22" t="str">
        <f>+B223</f>
        <v>DROGUETT SANTIBAÑEZ EVELYN PAULINA</v>
      </c>
    </row>
    <row r="224" spans="2:13" ht="18.600000000000001" thickBot="1" x14ac:dyDescent="0.4">
      <c r="B224" s="5" t="s">
        <v>0</v>
      </c>
      <c r="C224" s="5" t="s">
        <v>1</v>
      </c>
      <c r="D224" s="5" t="s">
        <v>11</v>
      </c>
      <c r="E224" s="6" t="s">
        <v>2</v>
      </c>
      <c r="F224" s="6" t="s">
        <v>7</v>
      </c>
      <c r="H224" s="2" t="s">
        <v>3</v>
      </c>
      <c r="I224" s="3" t="s">
        <v>4</v>
      </c>
      <c r="J224" s="3" t="s">
        <v>5</v>
      </c>
      <c r="K224" s="3" t="s">
        <v>6</v>
      </c>
      <c r="L224" s="3" t="s">
        <v>7</v>
      </c>
      <c r="M224" s="4" t="s">
        <v>8</v>
      </c>
    </row>
    <row r="225" spans="2:13" ht="17.399999999999999" x14ac:dyDescent="0.45">
      <c r="B225" s="8">
        <v>0</v>
      </c>
      <c r="C225" s="9">
        <v>0</v>
      </c>
      <c r="D225" s="10">
        <f>+B225+C225</f>
        <v>0</v>
      </c>
      <c r="E225" s="10">
        <f>SUM(B226:B250)</f>
        <v>0</v>
      </c>
      <c r="F225" s="11"/>
      <c r="H225" s="13">
        <v>1</v>
      </c>
      <c r="I225" s="14"/>
      <c r="J225" s="27">
        <v>45845</v>
      </c>
      <c r="K225" s="27">
        <v>45845</v>
      </c>
      <c r="L225" s="35" t="s">
        <v>191</v>
      </c>
      <c r="M225" s="28"/>
    </row>
    <row r="226" spans="2:13" ht="17.399999999999999" x14ac:dyDescent="0.45">
      <c r="B226" s="17"/>
      <c r="C226" s="18">
        <v>0</v>
      </c>
      <c r="D226" s="26"/>
      <c r="E226" s="26"/>
      <c r="F226" s="18"/>
      <c r="H226" s="15">
        <v>1</v>
      </c>
      <c r="I226" s="14"/>
      <c r="J226" s="31">
        <v>45855</v>
      </c>
      <c r="K226" s="31">
        <v>45855</v>
      </c>
      <c r="L226" s="35" t="s">
        <v>191</v>
      </c>
      <c r="M226" s="29"/>
    </row>
    <row r="227" spans="2:13" ht="17.399999999999999" x14ac:dyDescent="0.45">
      <c r="B227" s="17"/>
      <c r="C227" s="18">
        <v>0</v>
      </c>
      <c r="D227" s="26"/>
      <c r="E227" s="26"/>
      <c r="F227" s="18"/>
      <c r="H227" s="15">
        <v>1</v>
      </c>
      <c r="I227" s="14"/>
      <c r="J227" s="31">
        <v>45895</v>
      </c>
      <c r="K227" s="31">
        <v>45895</v>
      </c>
      <c r="L227" s="35" t="s">
        <v>174</v>
      </c>
      <c r="M227" s="29"/>
    </row>
    <row r="228" spans="2:13" ht="17.399999999999999" x14ac:dyDescent="0.45">
      <c r="B228" s="17"/>
      <c r="C228" s="18">
        <v>0</v>
      </c>
      <c r="D228" s="26"/>
      <c r="E228" s="26"/>
      <c r="F228" s="18"/>
      <c r="H228" s="15">
        <v>1</v>
      </c>
      <c r="I228" s="14"/>
      <c r="J228" s="31">
        <v>45932</v>
      </c>
      <c r="K228" s="31">
        <v>45932</v>
      </c>
      <c r="L228" s="35" t="s">
        <v>224</v>
      </c>
      <c r="M228" s="29"/>
    </row>
    <row r="229" spans="2:13" ht="17.399999999999999" x14ac:dyDescent="0.45">
      <c r="B229" s="17"/>
      <c r="C229" s="18">
        <v>0</v>
      </c>
      <c r="D229" s="26"/>
      <c r="E229" s="26"/>
      <c r="F229" s="18"/>
      <c r="H229" s="15">
        <v>0.5</v>
      </c>
      <c r="I229" s="14" t="s">
        <v>10</v>
      </c>
      <c r="J229" s="31">
        <v>45943</v>
      </c>
      <c r="K229" s="31">
        <v>45943</v>
      </c>
      <c r="L229" s="35" t="s">
        <v>224</v>
      </c>
      <c r="M229" s="29"/>
    </row>
    <row r="230" spans="2:13" ht="17.399999999999999" x14ac:dyDescent="0.45">
      <c r="B230" s="17"/>
      <c r="C230" s="18">
        <v>0</v>
      </c>
      <c r="D230" s="26"/>
      <c r="E230" s="26"/>
      <c r="F230" s="18"/>
      <c r="H230" s="15">
        <v>1</v>
      </c>
      <c r="I230" s="14"/>
      <c r="J230" s="31">
        <v>45944</v>
      </c>
      <c r="K230" s="31">
        <v>45944</v>
      </c>
      <c r="L230" s="35" t="s">
        <v>224</v>
      </c>
      <c r="M230" s="29"/>
    </row>
    <row r="231" spans="2:13" ht="17.399999999999999" x14ac:dyDescent="0.45">
      <c r="B231" s="17"/>
      <c r="C231" s="18">
        <v>0</v>
      </c>
      <c r="D231" s="26"/>
      <c r="E231" s="26"/>
      <c r="F231" s="18"/>
      <c r="H231" s="15"/>
      <c r="I231" s="14"/>
      <c r="J231" s="31"/>
      <c r="K231" s="31"/>
      <c r="L231" s="29"/>
      <c r="M231" s="29"/>
    </row>
    <row r="232" spans="2:13" ht="17.399999999999999" x14ac:dyDescent="0.45">
      <c r="B232" s="17"/>
      <c r="C232" s="18">
        <v>0</v>
      </c>
      <c r="D232" s="26"/>
      <c r="E232" s="26"/>
      <c r="F232" s="18"/>
      <c r="H232" s="15"/>
      <c r="I232" s="14"/>
      <c r="J232" s="31"/>
      <c r="K232" s="31"/>
      <c r="L232" s="29"/>
      <c r="M232" s="29"/>
    </row>
    <row r="233" spans="2:13" ht="17.399999999999999" x14ac:dyDescent="0.45">
      <c r="B233" s="17"/>
      <c r="C233" s="18">
        <v>0</v>
      </c>
      <c r="D233" s="26"/>
      <c r="E233" s="26"/>
      <c r="F233" s="18"/>
      <c r="H233" s="15"/>
      <c r="I233" s="14"/>
      <c r="J233" s="29"/>
      <c r="K233" s="29"/>
      <c r="L233" s="29"/>
      <c r="M233" s="29"/>
    </row>
    <row r="234" spans="2:13" ht="17.399999999999999" x14ac:dyDescent="0.45">
      <c r="B234" s="17"/>
      <c r="C234" s="18">
        <v>0</v>
      </c>
      <c r="D234" s="26"/>
      <c r="E234" s="26"/>
      <c r="F234" s="18"/>
      <c r="H234" s="15"/>
      <c r="I234" s="14"/>
      <c r="J234" s="29"/>
      <c r="K234" s="29"/>
      <c r="L234" s="29"/>
      <c r="M234" s="29"/>
    </row>
    <row r="235" spans="2:13" ht="17.399999999999999" x14ac:dyDescent="0.45">
      <c r="B235" s="17"/>
      <c r="C235" s="18">
        <v>0</v>
      </c>
      <c r="D235" s="18"/>
      <c r="E235" s="18"/>
      <c r="F235" s="18"/>
      <c r="H235" s="15"/>
      <c r="I235" s="14"/>
      <c r="J235" s="29"/>
      <c r="K235" s="29"/>
      <c r="L235" s="29"/>
      <c r="M235" s="29"/>
    </row>
    <row r="236" spans="2:13" ht="18" thickBot="1" x14ac:dyDescent="0.5">
      <c r="B236" s="17"/>
      <c r="C236" s="18">
        <v>0</v>
      </c>
      <c r="D236" s="18"/>
      <c r="E236" s="18"/>
      <c r="F236" s="18"/>
      <c r="H236" s="16"/>
      <c r="I236" s="14"/>
      <c r="J236" s="30"/>
      <c r="K236" s="30"/>
      <c r="L236" s="30"/>
      <c r="M236" s="30"/>
    </row>
    <row r="237" spans="2:13" ht="21.6" thickBot="1" x14ac:dyDescent="0.55000000000000004">
      <c r="B237" s="17"/>
      <c r="C237" s="18">
        <v>0</v>
      </c>
      <c r="D237" s="19"/>
      <c r="E237" s="19"/>
      <c r="F237" s="19"/>
      <c r="H237" s="12">
        <f>SUM(H225:H236)</f>
        <v>5.5</v>
      </c>
      <c r="I237" s="43" t="str">
        <f>IF(H237=2,"YA NO PUEDE SOLICITAR DIAS ADMINISTRATIVOS","PUEDE SOLICITAR DIAS ADMINISTRATIVOS")</f>
        <v>PUEDE SOLICITAR DIAS ADMINISTRATIVOS</v>
      </c>
      <c r="J237" s="44"/>
      <c r="K237" s="44"/>
      <c r="L237" s="44"/>
      <c r="M237" s="45"/>
    </row>
    <row r="238" spans="2:13" ht="21.6" thickBot="1" x14ac:dyDescent="0.55000000000000004">
      <c r="B238" s="17"/>
      <c r="C238" s="18">
        <v>0</v>
      </c>
      <c r="D238" s="19"/>
      <c r="E238" s="19"/>
      <c r="F238" s="19"/>
      <c r="H238" s="23">
        <f>6-H237</f>
        <v>0.5</v>
      </c>
      <c r="I238" s="43" t="str">
        <f>IF(H238=0,"YA NO CUENTA CON ADMINISTRATIVOS","OK")</f>
        <v>OK</v>
      </c>
      <c r="J238" s="44"/>
      <c r="K238" s="44"/>
      <c r="L238" s="44"/>
      <c r="M238" s="45"/>
    </row>
    <row r="239" spans="2:13" ht="17.399999999999999" x14ac:dyDescent="0.45">
      <c r="B239" s="17"/>
      <c r="C239" s="18">
        <v>0</v>
      </c>
      <c r="D239" s="19"/>
      <c r="E239" s="19"/>
      <c r="F239" s="19"/>
      <c r="H239" s="1"/>
    </row>
    <row r="240" spans="2:13" ht="17.399999999999999" x14ac:dyDescent="0.45">
      <c r="B240" s="17"/>
      <c r="C240" s="18">
        <v>0</v>
      </c>
      <c r="D240" s="19"/>
      <c r="E240" s="19"/>
      <c r="F240" s="19"/>
    </row>
    <row r="241" spans="2:13" ht="17.399999999999999" x14ac:dyDescent="0.45">
      <c r="B241" s="17"/>
      <c r="C241" s="18">
        <v>0</v>
      </c>
      <c r="D241" s="19"/>
      <c r="E241" s="19"/>
      <c r="F241" s="19"/>
      <c r="H241" s="24" t="s">
        <v>29</v>
      </c>
      <c r="I241" s="24"/>
      <c r="J241" s="24"/>
      <c r="K241" s="25"/>
      <c r="L241" s="25"/>
    </row>
    <row r="242" spans="2:13" ht="17.399999999999999" x14ac:dyDescent="0.45">
      <c r="B242" s="17"/>
      <c r="C242" s="18">
        <v>0</v>
      </c>
      <c r="D242" s="19"/>
      <c r="E242" s="19"/>
      <c r="F242" s="19"/>
      <c r="H242" s="24" t="s">
        <v>48</v>
      </c>
      <c r="K242" s="25"/>
      <c r="L242" s="32"/>
      <c r="M242" s="33" t="s">
        <v>50</v>
      </c>
    </row>
    <row r="243" spans="2:13" ht="17.399999999999999" x14ac:dyDescent="0.45">
      <c r="B243" s="17"/>
      <c r="C243" s="18">
        <v>0</v>
      </c>
      <c r="D243" s="19"/>
      <c r="E243" s="19"/>
      <c r="F243" s="19"/>
      <c r="H243" s="24" t="s">
        <v>88</v>
      </c>
      <c r="K243" s="25">
        <v>45789</v>
      </c>
      <c r="L243" s="25">
        <v>45869</v>
      </c>
    </row>
    <row r="244" spans="2:13" ht="17.399999999999999" x14ac:dyDescent="0.45">
      <c r="B244" s="17"/>
      <c r="C244" s="18">
        <v>0</v>
      </c>
      <c r="D244" s="19"/>
      <c r="E244" s="19"/>
      <c r="F244" s="19"/>
      <c r="L244" s="25">
        <v>46022</v>
      </c>
      <c r="M244" t="s">
        <v>147</v>
      </c>
    </row>
    <row r="245" spans="2:13" ht="17.399999999999999" x14ac:dyDescent="0.45">
      <c r="B245" s="17"/>
      <c r="C245" s="18">
        <v>0</v>
      </c>
      <c r="D245" s="19"/>
      <c r="E245" s="19"/>
      <c r="F245" s="19"/>
    </row>
    <row r="246" spans="2:13" ht="17.399999999999999" x14ac:dyDescent="0.45">
      <c r="B246" s="17"/>
      <c r="C246" s="18">
        <v>0</v>
      </c>
      <c r="D246" s="19"/>
      <c r="E246" s="19"/>
      <c r="F246" s="19"/>
    </row>
    <row r="247" spans="2:13" ht="17.399999999999999" x14ac:dyDescent="0.45">
      <c r="B247" s="17"/>
      <c r="C247" s="18">
        <v>0</v>
      </c>
      <c r="D247" s="19"/>
      <c r="E247" s="19"/>
      <c r="F247" s="19"/>
    </row>
    <row r="248" spans="2:13" ht="17.399999999999999" x14ac:dyDescent="0.45">
      <c r="B248" s="17"/>
      <c r="C248" s="18">
        <v>0</v>
      </c>
      <c r="D248" s="19"/>
      <c r="E248" s="19"/>
      <c r="F248" s="19"/>
    </row>
    <row r="249" spans="2:13" ht="17.399999999999999" x14ac:dyDescent="0.45">
      <c r="B249" s="17"/>
      <c r="C249" s="18">
        <v>0</v>
      </c>
      <c r="D249" s="19"/>
      <c r="E249" s="19"/>
      <c r="F249" s="19"/>
    </row>
    <row r="250" spans="2:13" ht="18" thickBot="1" x14ac:dyDescent="0.5">
      <c r="B250" s="17"/>
      <c r="C250" s="20">
        <v>0</v>
      </c>
      <c r="D250" s="21"/>
      <c r="E250" s="21"/>
      <c r="F250" s="21"/>
    </row>
    <row r="251" spans="2:13" ht="21.6" thickBot="1" x14ac:dyDescent="0.55000000000000004">
      <c r="B251" s="7">
        <f>+D225-E225</f>
        <v>0</v>
      </c>
      <c r="C251" s="46" t="str">
        <f>IF(D225&lt;=E225,"YA NO TIENE FERIADOS","PUEDE SOLICITAR DIAS FERIADOS")</f>
        <v>YA NO TIENE FERIADOS</v>
      </c>
      <c r="D251" s="47"/>
      <c r="E251" s="47"/>
      <c r="F251" s="48"/>
    </row>
    <row r="252" spans="2:13" ht="19.2" thickBot="1" x14ac:dyDescent="0.5">
      <c r="C252" s="49" t="str">
        <f>IF(E225&gt;D225,"EXISTE UN ERROR","OK")</f>
        <v>OK</v>
      </c>
      <c r="D252" s="50"/>
      <c r="E252" s="50"/>
      <c r="F252" s="51"/>
    </row>
    <row r="255" spans="2:13" ht="19.2" thickBot="1" x14ac:dyDescent="0.5">
      <c r="B255" s="22" t="s">
        <v>156</v>
      </c>
      <c r="H255" s="22" t="str">
        <f>+B255</f>
        <v>ARANCIBIA OPAZO KATHERINE FERNANDA</v>
      </c>
    </row>
    <row r="256" spans="2:13" ht="18.600000000000001" thickBot="1" x14ac:dyDescent="0.4">
      <c r="B256" s="5" t="s">
        <v>0</v>
      </c>
      <c r="C256" s="5" t="s">
        <v>1</v>
      </c>
      <c r="D256" s="5" t="s">
        <v>11</v>
      </c>
      <c r="E256" s="6" t="s">
        <v>2</v>
      </c>
      <c r="F256" s="6" t="s">
        <v>7</v>
      </c>
      <c r="H256" s="2" t="s">
        <v>3</v>
      </c>
      <c r="I256" s="3" t="s">
        <v>4</v>
      </c>
      <c r="J256" s="3" t="s">
        <v>5</v>
      </c>
      <c r="K256" s="3" t="s">
        <v>6</v>
      </c>
      <c r="L256" s="3" t="s">
        <v>7</v>
      </c>
      <c r="M256" s="4" t="s">
        <v>8</v>
      </c>
    </row>
    <row r="257" spans="2:13" ht="17.399999999999999" x14ac:dyDescent="0.45">
      <c r="B257" s="8">
        <v>0</v>
      </c>
      <c r="C257" s="9">
        <v>0</v>
      </c>
      <c r="D257" s="10">
        <f>+B257+C257</f>
        <v>0</v>
      </c>
      <c r="E257" s="10">
        <f>SUM(B258:B282)</f>
        <v>0</v>
      </c>
      <c r="F257" s="11"/>
      <c r="H257" s="13">
        <v>2</v>
      </c>
      <c r="I257" s="14"/>
      <c r="J257" s="27">
        <v>45908</v>
      </c>
      <c r="K257" s="27">
        <v>45909</v>
      </c>
      <c r="L257" s="35" t="s">
        <v>176</v>
      </c>
      <c r="M257" s="28"/>
    </row>
    <row r="258" spans="2:13" ht="17.399999999999999" x14ac:dyDescent="0.45">
      <c r="B258" s="17"/>
      <c r="C258" s="18">
        <v>0</v>
      </c>
      <c r="D258" s="26"/>
      <c r="E258" s="26"/>
      <c r="F258" s="18"/>
      <c r="H258" s="15">
        <v>1</v>
      </c>
      <c r="I258" s="14"/>
      <c r="J258" s="31">
        <v>45922</v>
      </c>
      <c r="K258" s="31">
        <v>45922</v>
      </c>
      <c r="L258" s="35" t="s">
        <v>176</v>
      </c>
      <c r="M258" s="29"/>
    </row>
    <row r="259" spans="2:13" ht="17.399999999999999" x14ac:dyDescent="0.45">
      <c r="B259" s="17"/>
      <c r="C259" s="18">
        <v>0</v>
      </c>
      <c r="D259" s="26"/>
      <c r="E259" s="26"/>
      <c r="F259" s="18"/>
      <c r="H259" s="15">
        <v>1</v>
      </c>
      <c r="I259" s="14"/>
      <c r="J259" s="31">
        <v>45960</v>
      </c>
      <c r="K259" s="31">
        <v>45960</v>
      </c>
      <c r="L259" s="35" t="s">
        <v>223</v>
      </c>
      <c r="M259" s="29"/>
    </row>
    <row r="260" spans="2:13" ht="17.399999999999999" x14ac:dyDescent="0.45">
      <c r="B260" s="17"/>
      <c r="C260" s="18">
        <v>0</v>
      </c>
      <c r="D260" s="26"/>
      <c r="E260" s="26"/>
      <c r="F260" s="18"/>
      <c r="H260" s="15"/>
      <c r="I260" s="14"/>
      <c r="J260" s="31"/>
      <c r="K260" s="31"/>
      <c r="L260" s="29"/>
      <c r="M260" s="29"/>
    </row>
    <row r="261" spans="2:13" ht="17.399999999999999" x14ac:dyDescent="0.45">
      <c r="B261" s="17"/>
      <c r="C261" s="18">
        <v>0</v>
      </c>
      <c r="D261" s="26"/>
      <c r="E261" s="26"/>
      <c r="F261" s="18"/>
      <c r="H261" s="15"/>
      <c r="I261" s="14"/>
      <c r="J261" s="31"/>
      <c r="K261" s="31"/>
      <c r="L261" s="29"/>
      <c r="M261" s="29"/>
    </row>
    <row r="262" spans="2:13" ht="17.399999999999999" x14ac:dyDescent="0.45">
      <c r="B262" s="17"/>
      <c r="C262" s="18">
        <v>0</v>
      </c>
      <c r="D262" s="26"/>
      <c r="E262" s="26"/>
      <c r="F262" s="18"/>
      <c r="H262" s="15"/>
      <c r="I262" s="14"/>
      <c r="J262" s="31"/>
      <c r="K262" s="31"/>
      <c r="L262" s="29"/>
      <c r="M262" s="29"/>
    </row>
    <row r="263" spans="2:13" ht="17.399999999999999" x14ac:dyDescent="0.45">
      <c r="B263" s="17"/>
      <c r="C263" s="18">
        <v>0</v>
      </c>
      <c r="D263" s="26"/>
      <c r="E263" s="26"/>
      <c r="F263" s="18"/>
      <c r="H263" s="15"/>
      <c r="I263" s="14"/>
      <c r="J263" s="31"/>
      <c r="K263" s="31"/>
      <c r="L263" s="29"/>
      <c r="M263" s="29"/>
    </row>
    <row r="264" spans="2:13" ht="17.399999999999999" x14ac:dyDescent="0.45">
      <c r="B264" s="17"/>
      <c r="C264" s="18">
        <v>0</v>
      </c>
      <c r="D264" s="26"/>
      <c r="E264" s="26"/>
      <c r="F264" s="18"/>
      <c r="H264" s="15"/>
      <c r="I264" s="14"/>
      <c r="J264" s="31"/>
      <c r="K264" s="31"/>
      <c r="L264" s="29"/>
      <c r="M264" s="29"/>
    </row>
    <row r="265" spans="2:13" ht="17.399999999999999" x14ac:dyDescent="0.45">
      <c r="B265" s="17"/>
      <c r="C265" s="18">
        <v>0</v>
      </c>
      <c r="D265" s="26"/>
      <c r="E265" s="26"/>
      <c r="F265" s="18"/>
      <c r="H265" s="15"/>
      <c r="I265" s="14"/>
      <c r="J265" s="29"/>
      <c r="K265" s="29"/>
      <c r="L265" s="29"/>
      <c r="M265" s="29"/>
    </row>
    <row r="266" spans="2:13" ht="17.399999999999999" x14ac:dyDescent="0.45">
      <c r="B266" s="17"/>
      <c r="C266" s="18">
        <v>0</v>
      </c>
      <c r="D266" s="26"/>
      <c r="E266" s="26"/>
      <c r="F266" s="18"/>
      <c r="H266" s="15"/>
      <c r="I266" s="14"/>
      <c r="J266" s="29"/>
      <c r="K266" s="29"/>
      <c r="L266" s="29"/>
      <c r="M266" s="29"/>
    </row>
    <row r="267" spans="2:13" ht="17.399999999999999" x14ac:dyDescent="0.45">
      <c r="B267" s="17"/>
      <c r="C267" s="18">
        <v>0</v>
      </c>
      <c r="D267" s="18"/>
      <c r="E267" s="18"/>
      <c r="F267" s="18"/>
      <c r="H267" s="15"/>
      <c r="I267" s="14"/>
      <c r="J267" s="29"/>
      <c r="K267" s="29"/>
      <c r="L267" s="29"/>
      <c r="M267" s="29"/>
    </row>
    <row r="268" spans="2:13" ht="18" thickBot="1" x14ac:dyDescent="0.5">
      <c r="B268" s="17"/>
      <c r="C268" s="18">
        <v>0</v>
      </c>
      <c r="D268" s="18"/>
      <c r="E268" s="18"/>
      <c r="F268" s="18"/>
      <c r="H268" s="16"/>
      <c r="I268" s="14"/>
      <c r="J268" s="30"/>
      <c r="K268" s="30"/>
      <c r="L268" s="30"/>
      <c r="M268" s="30"/>
    </row>
    <row r="269" spans="2:13" ht="21.6" thickBot="1" x14ac:dyDescent="0.55000000000000004">
      <c r="B269" s="17"/>
      <c r="C269" s="18">
        <v>0</v>
      </c>
      <c r="D269" s="19"/>
      <c r="E269" s="19"/>
      <c r="F269" s="19"/>
      <c r="H269" s="12">
        <f>SUM(H257:H268)</f>
        <v>4</v>
      </c>
      <c r="I269" s="43" t="str">
        <f>IF(H269=6,"YA NO PUEDE SOLICITAR DIAS ADMINISTRATIVOS","PUEDE SOLICITAR DIAS ADMINISTRATIVOS")</f>
        <v>PUEDE SOLICITAR DIAS ADMINISTRATIVOS</v>
      </c>
      <c r="J269" s="44"/>
      <c r="K269" s="44"/>
      <c r="L269" s="44"/>
      <c r="M269" s="45"/>
    </row>
    <row r="270" spans="2:13" ht="21.6" thickBot="1" x14ac:dyDescent="0.55000000000000004">
      <c r="B270" s="17"/>
      <c r="C270" s="18">
        <v>0</v>
      </c>
      <c r="D270" s="19"/>
      <c r="E270" s="19"/>
      <c r="F270" s="19"/>
      <c r="H270" s="23">
        <f>6-H269</f>
        <v>2</v>
      </c>
      <c r="I270" s="43" t="str">
        <f>IF(H270=0,"YA NO CUENTA CON ADMINISTRATIVOS","OK")</f>
        <v>OK</v>
      </c>
      <c r="J270" s="44"/>
      <c r="K270" s="44"/>
      <c r="L270" s="44"/>
      <c r="M270" s="45"/>
    </row>
    <row r="271" spans="2:13" ht="17.399999999999999" x14ac:dyDescent="0.45">
      <c r="B271" s="17"/>
      <c r="C271" s="18">
        <v>0</v>
      </c>
      <c r="D271" s="19"/>
      <c r="E271" s="19"/>
      <c r="F271" s="19"/>
      <c r="H271" s="1"/>
    </row>
    <row r="272" spans="2:13" ht="17.399999999999999" x14ac:dyDescent="0.45">
      <c r="B272" s="17"/>
      <c r="C272" s="18">
        <v>0</v>
      </c>
      <c r="D272" s="19"/>
      <c r="E272" s="19"/>
      <c r="F272" s="19"/>
    </row>
    <row r="273" spans="2:13" ht="17.399999999999999" x14ac:dyDescent="0.45">
      <c r="B273" s="17"/>
      <c r="C273" s="18">
        <v>0</v>
      </c>
      <c r="D273" s="19"/>
      <c r="E273" s="19"/>
      <c r="F273" s="19"/>
      <c r="H273" s="24" t="s">
        <v>29</v>
      </c>
      <c r="I273" s="24"/>
      <c r="J273" s="24"/>
      <c r="K273" s="25"/>
      <c r="L273" s="25"/>
    </row>
    <row r="274" spans="2:13" ht="17.399999999999999" x14ac:dyDescent="0.45">
      <c r="B274" s="17"/>
      <c r="C274" s="18">
        <v>0</v>
      </c>
      <c r="D274" s="19"/>
      <c r="E274" s="19"/>
      <c r="F274" s="19"/>
      <c r="H274" s="24"/>
      <c r="K274" s="25"/>
      <c r="L274" s="32"/>
      <c r="M274" s="33" t="s">
        <v>27</v>
      </c>
    </row>
    <row r="275" spans="2:13" ht="17.399999999999999" x14ac:dyDescent="0.45">
      <c r="B275" s="17"/>
      <c r="C275" s="18">
        <v>0</v>
      </c>
      <c r="D275" s="19"/>
      <c r="E275" s="19"/>
      <c r="F275" s="19"/>
      <c r="H275" s="24" t="s">
        <v>88</v>
      </c>
      <c r="K275" s="25">
        <v>45848</v>
      </c>
      <c r="L275" s="25">
        <v>45930</v>
      </c>
    </row>
    <row r="276" spans="2:13" ht="17.399999999999999" x14ac:dyDescent="0.45">
      <c r="B276" s="17"/>
      <c r="C276" s="18">
        <v>0</v>
      </c>
      <c r="D276" s="19"/>
      <c r="E276" s="19"/>
      <c r="F276" s="19"/>
      <c r="L276" s="25"/>
      <c r="M276" t="s">
        <v>147</v>
      </c>
    </row>
    <row r="277" spans="2:13" ht="17.399999999999999" x14ac:dyDescent="0.45">
      <c r="B277" s="17"/>
      <c r="C277" s="18">
        <v>0</v>
      </c>
      <c r="D277" s="19"/>
      <c r="E277" s="19"/>
      <c r="F277" s="19"/>
    </row>
    <row r="278" spans="2:13" ht="17.399999999999999" x14ac:dyDescent="0.45">
      <c r="B278" s="17"/>
      <c r="C278" s="18">
        <v>0</v>
      </c>
      <c r="D278" s="19"/>
      <c r="E278" s="19"/>
      <c r="F278" s="19"/>
    </row>
    <row r="279" spans="2:13" ht="17.399999999999999" x14ac:dyDescent="0.45">
      <c r="B279" s="17"/>
      <c r="C279" s="18">
        <v>0</v>
      </c>
      <c r="D279" s="19"/>
      <c r="E279" s="19"/>
      <c r="F279" s="19"/>
    </row>
    <row r="280" spans="2:13" ht="17.399999999999999" x14ac:dyDescent="0.45">
      <c r="B280" s="17"/>
      <c r="C280" s="18">
        <v>0</v>
      </c>
      <c r="D280" s="19"/>
      <c r="E280" s="19"/>
      <c r="F280" s="19"/>
    </row>
    <row r="281" spans="2:13" ht="17.399999999999999" x14ac:dyDescent="0.45">
      <c r="B281" s="17"/>
      <c r="C281" s="18">
        <v>0</v>
      </c>
      <c r="D281" s="19"/>
      <c r="E281" s="19"/>
      <c r="F281" s="19"/>
    </row>
    <row r="282" spans="2:13" ht="18" thickBot="1" x14ac:dyDescent="0.5">
      <c r="B282" s="17"/>
      <c r="C282" s="20">
        <v>0</v>
      </c>
      <c r="D282" s="21"/>
      <c r="E282" s="21"/>
      <c r="F282" s="21"/>
    </row>
    <row r="283" spans="2:13" ht="21.6" thickBot="1" x14ac:dyDescent="0.55000000000000004">
      <c r="B283" s="7">
        <f>+D257-E257</f>
        <v>0</v>
      </c>
      <c r="C283" s="46" t="str">
        <f>IF(D257&lt;=E257,"YA NO TIENE FERIADOS","PUEDE SOLICITAR DIAS FERIADOS")</f>
        <v>YA NO TIENE FERIADOS</v>
      </c>
      <c r="D283" s="47"/>
      <c r="E283" s="47"/>
      <c r="F283" s="48"/>
    </row>
    <row r="284" spans="2:13" ht="19.2" thickBot="1" x14ac:dyDescent="0.5">
      <c r="C284" s="49" t="str">
        <f>IF(E257&gt;D257,"EXISTE UN ERROR","OK")</f>
        <v>OK</v>
      </c>
      <c r="D284" s="50"/>
      <c r="E284" s="50"/>
      <c r="F284" s="51"/>
    </row>
    <row r="287" spans="2:13" ht="19.2" thickBot="1" x14ac:dyDescent="0.5">
      <c r="B287" s="22" t="s">
        <v>157</v>
      </c>
      <c r="H287" s="22" t="str">
        <f>+B287</f>
        <v>MEDINA TORRES CONSTANZA</v>
      </c>
    </row>
    <row r="288" spans="2:13" ht="18.600000000000001" thickBot="1" x14ac:dyDescent="0.4">
      <c r="B288" s="5" t="s">
        <v>0</v>
      </c>
      <c r="C288" s="5" t="s">
        <v>1</v>
      </c>
      <c r="D288" s="5" t="s">
        <v>11</v>
      </c>
      <c r="E288" s="6" t="s">
        <v>2</v>
      </c>
      <c r="F288" s="6" t="s">
        <v>7</v>
      </c>
      <c r="H288" s="2" t="s">
        <v>3</v>
      </c>
      <c r="I288" s="3" t="s">
        <v>4</v>
      </c>
      <c r="J288" s="3" t="s">
        <v>5</v>
      </c>
      <c r="K288" s="3" t="s">
        <v>6</v>
      </c>
      <c r="L288" s="3" t="s">
        <v>7</v>
      </c>
      <c r="M288" s="4" t="s">
        <v>8</v>
      </c>
    </row>
    <row r="289" spans="2:13" ht="17.399999999999999" x14ac:dyDescent="0.45">
      <c r="B289" s="8">
        <v>0</v>
      </c>
      <c r="C289" s="9">
        <v>0</v>
      </c>
      <c r="D289" s="10">
        <f>+B289+C289</f>
        <v>0</v>
      </c>
      <c r="E289" s="10">
        <f>SUM(B290:B314)</f>
        <v>0</v>
      </c>
      <c r="F289" s="11"/>
      <c r="H289" s="13">
        <v>2</v>
      </c>
      <c r="I289" s="14"/>
      <c r="J289" s="27">
        <v>45915</v>
      </c>
      <c r="K289" s="27">
        <v>45916</v>
      </c>
      <c r="L289" s="35" t="s">
        <v>176</v>
      </c>
      <c r="M289" s="28"/>
    </row>
    <row r="290" spans="2:13" ht="17.399999999999999" x14ac:dyDescent="0.45">
      <c r="B290" s="17"/>
      <c r="C290" s="18">
        <v>0</v>
      </c>
      <c r="D290" s="26"/>
      <c r="E290" s="26"/>
      <c r="F290" s="18"/>
      <c r="H290" s="15">
        <v>0.5</v>
      </c>
      <c r="I290" s="14" t="s">
        <v>9</v>
      </c>
      <c r="J290" s="31">
        <v>45917</v>
      </c>
      <c r="K290" s="31">
        <v>45917</v>
      </c>
      <c r="L290" s="35" t="s">
        <v>176</v>
      </c>
      <c r="M290" s="29"/>
    </row>
    <row r="291" spans="2:13" ht="17.399999999999999" x14ac:dyDescent="0.45">
      <c r="B291" s="17"/>
      <c r="C291" s="18">
        <v>0</v>
      </c>
      <c r="D291" s="26"/>
      <c r="E291" s="26"/>
      <c r="F291" s="18"/>
      <c r="H291" s="15">
        <v>0.5</v>
      </c>
      <c r="I291" s="14" t="s">
        <v>10</v>
      </c>
      <c r="J291" s="31">
        <v>45929</v>
      </c>
      <c r="K291" s="31">
        <v>45929</v>
      </c>
      <c r="L291" s="29"/>
      <c r="M291" s="29"/>
    </row>
    <row r="292" spans="2:13" ht="17.399999999999999" x14ac:dyDescent="0.45">
      <c r="B292" s="17"/>
      <c r="C292" s="18">
        <v>0</v>
      </c>
      <c r="D292" s="26"/>
      <c r="E292" s="26"/>
      <c r="F292" s="18"/>
      <c r="H292" s="15"/>
      <c r="I292" s="14"/>
      <c r="J292" s="31"/>
      <c r="K292" s="31"/>
      <c r="L292" s="29"/>
      <c r="M292" s="29"/>
    </row>
    <row r="293" spans="2:13" ht="17.399999999999999" x14ac:dyDescent="0.45">
      <c r="B293" s="17"/>
      <c r="C293" s="18">
        <v>0</v>
      </c>
      <c r="D293" s="26"/>
      <c r="E293" s="26"/>
      <c r="F293" s="18"/>
      <c r="H293" s="15"/>
      <c r="I293" s="14"/>
      <c r="J293" s="31"/>
      <c r="K293" s="31"/>
      <c r="L293" s="29"/>
      <c r="M293" s="29"/>
    </row>
    <row r="294" spans="2:13" ht="17.399999999999999" x14ac:dyDescent="0.45">
      <c r="B294" s="17"/>
      <c r="C294" s="18">
        <v>0</v>
      </c>
      <c r="D294" s="26"/>
      <c r="E294" s="26"/>
      <c r="F294" s="18"/>
      <c r="H294" s="15"/>
      <c r="I294" s="14"/>
      <c r="J294" s="31"/>
      <c r="K294" s="31"/>
      <c r="L294" s="29"/>
      <c r="M294" s="29"/>
    </row>
    <row r="295" spans="2:13" ht="17.399999999999999" x14ac:dyDescent="0.45">
      <c r="B295" s="17"/>
      <c r="C295" s="18">
        <v>0</v>
      </c>
      <c r="D295" s="26"/>
      <c r="E295" s="26"/>
      <c r="F295" s="18"/>
      <c r="H295" s="15"/>
      <c r="I295" s="14"/>
      <c r="J295" s="31"/>
      <c r="K295" s="31"/>
      <c r="L295" s="29"/>
      <c r="M295" s="29"/>
    </row>
    <row r="296" spans="2:13" ht="17.399999999999999" x14ac:dyDescent="0.45">
      <c r="B296" s="17"/>
      <c r="C296" s="18">
        <v>0</v>
      </c>
      <c r="D296" s="26"/>
      <c r="E296" s="26"/>
      <c r="F296" s="18"/>
      <c r="H296" s="15"/>
      <c r="I296" s="14"/>
      <c r="J296" s="31"/>
      <c r="K296" s="31"/>
      <c r="L296" s="29"/>
      <c r="M296" s="29"/>
    </row>
    <row r="297" spans="2:13" ht="17.399999999999999" x14ac:dyDescent="0.45">
      <c r="B297" s="17"/>
      <c r="C297" s="18">
        <v>0</v>
      </c>
      <c r="D297" s="26"/>
      <c r="E297" s="26"/>
      <c r="F297" s="18"/>
      <c r="H297" s="15"/>
      <c r="I297" s="14"/>
      <c r="J297" s="29"/>
      <c r="K297" s="29"/>
      <c r="L297" s="29"/>
      <c r="M297" s="29"/>
    </row>
    <row r="298" spans="2:13" ht="17.399999999999999" x14ac:dyDescent="0.45">
      <c r="B298" s="17"/>
      <c r="C298" s="18">
        <v>0</v>
      </c>
      <c r="D298" s="26"/>
      <c r="E298" s="26"/>
      <c r="F298" s="18"/>
      <c r="H298" s="15"/>
      <c r="I298" s="14"/>
      <c r="J298" s="29"/>
      <c r="K298" s="29"/>
      <c r="L298" s="29"/>
      <c r="M298" s="29"/>
    </row>
    <row r="299" spans="2:13" ht="17.399999999999999" x14ac:dyDescent="0.45">
      <c r="B299" s="17"/>
      <c r="C299" s="18">
        <v>0</v>
      </c>
      <c r="D299" s="18"/>
      <c r="E299" s="18"/>
      <c r="F299" s="18"/>
      <c r="H299" s="15"/>
      <c r="I299" s="14"/>
      <c r="J299" s="29"/>
      <c r="K299" s="29"/>
      <c r="L299" s="29"/>
      <c r="M299" s="29"/>
    </row>
    <row r="300" spans="2:13" ht="18" thickBot="1" x14ac:dyDescent="0.5">
      <c r="B300" s="17"/>
      <c r="C300" s="18">
        <v>0</v>
      </c>
      <c r="D300" s="18"/>
      <c r="E300" s="18"/>
      <c r="F300" s="18"/>
      <c r="H300" s="16"/>
      <c r="I300" s="14"/>
      <c r="J300" s="30"/>
      <c r="K300" s="30"/>
      <c r="L300" s="30"/>
      <c r="M300" s="30"/>
    </row>
    <row r="301" spans="2:13" ht="21.6" thickBot="1" x14ac:dyDescent="0.55000000000000004">
      <c r="B301" s="17"/>
      <c r="C301" s="18">
        <v>0</v>
      </c>
      <c r="D301" s="19"/>
      <c r="E301" s="19"/>
      <c r="F301" s="19"/>
      <c r="H301" s="12">
        <f>SUM(H289:H300)</f>
        <v>3</v>
      </c>
      <c r="I301" s="43" t="str">
        <f>IF(H301=3,"YA NO PUEDE SOLICITAR DIAS ADMINISTRATIVOS","PUEDE SOLICITAR DIAS ADMINISTRATIVOS")</f>
        <v>YA NO PUEDE SOLICITAR DIAS ADMINISTRATIVOS</v>
      </c>
      <c r="J301" s="44"/>
      <c r="K301" s="44"/>
      <c r="L301" s="44"/>
      <c r="M301" s="45"/>
    </row>
    <row r="302" spans="2:13" ht="21.6" thickBot="1" x14ac:dyDescent="0.55000000000000004">
      <c r="B302" s="17"/>
      <c r="C302" s="18">
        <v>0</v>
      </c>
      <c r="D302" s="19"/>
      <c r="E302" s="19"/>
      <c r="F302" s="19"/>
      <c r="H302" s="23">
        <f>3-H301</f>
        <v>0</v>
      </c>
      <c r="I302" s="43" t="str">
        <f>IF(H302=0,"YA NO CUENTA CON ADMINISTRATIVOS","OK")</f>
        <v>YA NO CUENTA CON ADMINISTRATIVOS</v>
      </c>
      <c r="J302" s="44"/>
      <c r="K302" s="44"/>
      <c r="L302" s="44"/>
      <c r="M302" s="45"/>
    </row>
    <row r="303" spans="2:13" ht="17.399999999999999" x14ac:dyDescent="0.45">
      <c r="B303" s="17"/>
      <c r="C303" s="18">
        <v>0</v>
      </c>
      <c r="D303" s="19"/>
      <c r="E303" s="19"/>
      <c r="F303" s="19"/>
      <c r="H303" s="1"/>
    </row>
    <row r="304" spans="2:13" ht="17.399999999999999" x14ac:dyDescent="0.45">
      <c r="B304" s="17"/>
      <c r="C304" s="18">
        <v>0</v>
      </c>
      <c r="D304" s="19"/>
      <c r="E304" s="19"/>
      <c r="F304" s="19"/>
    </row>
    <row r="305" spans="2:13" ht="17.399999999999999" x14ac:dyDescent="0.45">
      <c r="B305" s="17"/>
      <c r="C305" s="18">
        <v>0</v>
      </c>
      <c r="D305" s="19"/>
      <c r="E305" s="19"/>
      <c r="F305" s="19"/>
      <c r="H305" s="24" t="s">
        <v>29</v>
      </c>
      <c r="I305" s="24"/>
      <c r="J305" s="24"/>
      <c r="K305" s="25"/>
      <c r="L305" s="25"/>
    </row>
    <row r="306" spans="2:13" ht="17.399999999999999" x14ac:dyDescent="0.45">
      <c r="B306" s="17"/>
      <c r="C306" s="18">
        <v>0</v>
      </c>
      <c r="D306" s="19"/>
      <c r="E306" s="19"/>
      <c r="F306" s="19"/>
      <c r="H306" s="24"/>
      <c r="K306" s="25"/>
      <c r="L306" s="32"/>
      <c r="M306" s="33" t="s">
        <v>27</v>
      </c>
    </row>
    <row r="307" spans="2:13" ht="17.399999999999999" x14ac:dyDescent="0.45">
      <c r="B307" s="17"/>
      <c r="C307" s="18">
        <v>0</v>
      </c>
      <c r="D307" s="19"/>
      <c r="E307" s="19"/>
      <c r="F307" s="19"/>
      <c r="H307" s="24" t="s">
        <v>88</v>
      </c>
      <c r="K307" s="25">
        <v>45853</v>
      </c>
      <c r="L307" s="25">
        <v>45930</v>
      </c>
    </row>
    <row r="308" spans="2:13" ht="17.399999999999999" x14ac:dyDescent="0.45">
      <c r="B308" s="17"/>
      <c r="C308" s="18">
        <v>0</v>
      </c>
      <c r="D308" s="19"/>
      <c r="E308" s="19"/>
      <c r="F308" s="19"/>
      <c r="L308" s="25"/>
      <c r="M308" t="s">
        <v>147</v>
      </c>
    </row>
    <row r="309" spans="2:13" ht="17.399999999999999" x14ac:dyDescent="0.45">
      <c r="B309" s="17"/>
      <c r="C309" s="18">
        <v>0</v>
      </c>
      <c r="D309" s="19"/>
      <c r="E309" s="19"/>
      <c r="F309" s="19"/>
    </row>
    <row r="310" spans="2:13" ht="17.399999999999999" x14ac:dyDescent="0.45">
      <c r="B310" s="17"/>
      <c r="C310" s="18">
        <v>0</v>
      </c>
      <c r="D310" s="19"/>
      <c r="E310" s="19"/>
      <c r="F310" s="19"/>
    </row>
    <row r="311" spans="2:13" ht="17.399999999999999" x14ac:dyDescent="0.45">
      <c r="B311" s="17"/>
      <c r="C311" s="18">
        <v>0</v>
      </c>
      <c r="D311" s="19"/>
      <c r="E311" s="19"/>
      <c r="F311" s="19"/>
    </row>
    <row r="312" spans="2:13" ht="17.399999999999999" x14ac:dyDescent="0.45">
      <c r="B312" s="17"/>
      <c r="C312" s="18">
        <v>0</v>
      </c>
      <c r="D312" s="19"/>
      <c r="E312" s="19"/>
      <c r="F312" s="19"/>
    </row>
    <row r="313" spans="2:13" ht="17.399999999999999" x14ac:dyDescent="0.45">
      <c r="B313" s="17"/>
      <c r="C313" s="18">
        <v>0</v>
      </c>
      <c r="D313" s="19"/>
      <c r="E313" s="19"/>
      <c r="F313" s="19"/>
    </row>
    <row r="314" spans="2:13" ht="18" thickBot="1" x14ac:dyDescent="0.5">
      <c r="B314" s="17"/>
      <c r="C314" s="20">
        <v>0</v>
      </c>
      <c r="D314" s="21"/>
      <c r="E314" s="21"/>
      <c r="F314" s="21"/>
    </row>
    <row r="315" spans="2:13" ht="21.6" thickBot="1" x14ac:dyDescent="0.55000000000000004">
      <c r="B315" s="7">
        <f>+D289-E289</f>
        <v>0</v>
      </c>
      <c r="C315" s="46" t="str">
        <f>IF(D289&lt;=E289,"YA NO TIENE FERIADOS","PUEDE SOLICITAR DIAS FERIADOS")</f>
        <v>YA NO TIENE FERIADOS</v>
      </c>
      <c r="D315" s="47"/>
      <c r="E315" s="47"/>
      <c r="F315" s="48"/>
    </row>
    <row r="316" spans="2:13" ht="19.2" thickBot="1" x14ac:dyDescent="0.5">
      <c r="C316" s="49" t="str">
        <f>IF(E289&gt;D289,"EXISTE UN ERROR","OK")</f>
        <v>OK</v>
      </c>
      <c r="D316" s="50"/>
      <c r="E316" s="50"/>
      <c r="F316" s="51"/>
    </row>
  </sheetData>
  <mergeCells count="40">
    <mergeCell ref="I302:M302"/>
    <mergeCell ref="C315:F315"/>
    <mergeCell ref="C316:F316"/>
    <mergeCell ref="I269:M269"/>
    <mergeCell ref="I270:M270"/>
    <mergeCell ref="C283:F283"/>
    <mergeCell ref="C284:F284"/>
    <mergeCell ref="I301:M301"/>
    <mergeCell ref="I237:M237"/>
    <mergeCell ref="I238:M238"/>
    <mergeCell ref="C251:F251"/>
    <mergeCell ref="C252:F252"/>
    <mergeCell ref="C220:F220"/>
    <mergeCell ref="C221:F221"/>
    <mergeCell ref="I145:M145"/>
    <mergeCell ref="C158:F158"/>
    <mergeCell ref="I112:M112"/>
    <mergeCell ref="I175:M175"/>
    <mergeCell ref="I176:M176"/>
    <mergeCell ref="C126:F126"/>
    <mergeCell ref="C127:F127"/>
    <mergeCell ref="I144:M144"/>
    <mergeCell ref="I113:M113"/>
    <mergeCell ref="C189:F189"/>
    <mergeCell ref="C190:F190"/>
    <mergeCell ref="I206:M206"/>
    <mergeCell ref="I207:M207"/>
    <mergeCell ref="C159:F159"/>
    <mergeCell ref="C94:F94"/>
    <mergeCell ref="C95:F95"/>
    <mergeCell ref="C30:F30"/>
    <mergeCell ref="I17:M17"/>
    <mergeCell ref="I16:M16"/>
    <mergeCell ref="I80:M80"/>
    <mergeCell ref="I81:M81"/>
    <mergeCell ref="C31:F31"/>
    <mergeCell ref="I48:M48"/>
    <mergeCell ref="I49:M49"/>
    <mergeCell ref="C62:F62"/>
    <mergeCell ref="C63:F63"/>
  </mergeCells>
  <dataValidations count="2">
    <dataValidation type="list" allowBlank="1" showInputMessage="1" showErrorMessage="1" sqref="I132:I143 I100:I111 I68:I79 I36:I47 I194:I205 I163:I174 I5:I15 I289 I257:I268 I292:I300 I225:I228 I230:I236" xr:uid="{810ED3BB-0437-494A-9C69-17980B67D4B3}">
      <formula1>$X$37:$X$39</formula1>
    </dataValidation>
    <dataValidation type="list" allowBlank="1" showInputMessage="1" showErrorMessage="1" sqref="I4 I290:I291 I229" xr:uid="{C8AC7141-8B10-47C6-A6E1-8771E5B40869}">
      <formula1>$X$2:$X$4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66DD-32BF-4E6D-9385-8F483DDAA43F}">
  <sheetPr>
    <tabColor rgb="FF0070C0"/>
  </sheetPr>
  <dimension ref="A1:X125"/>
  <sheetViews>
    <sheetView zoomScale="70" zoomScaleNormal="70" workbookViewId="0"/>
  </sheetViews>
  <sheetFormatPr baseColWidth="10" defaultRowHeight="14.4" x14ac:dyDescent="0.3"/>
  <cols>
    <col min="1" max="1" width="6.33203125" customWidth="1"/>
    <col min="2" max="2" width="31.6640625" customWidth="1"/>
    <col min="3" max="3" width="17.21875" bestFit="1" customWidth="1"/>
    <col min="4" max="4" width="21.109375" bestFit="1" customWidth="1"/>
    <col min="5" max="5" width="15.21875" bestFit="1" customWidth="1"/>
    <col min="6" max="6" width="20.5546875" bestFit="1" customWidth="1"/>
    <col min="8" max="8" width="15.6640625" customWidth="1"/>
    <col min="9" max="9" width="9.6640625" bestFit="1" customWidth="1"/>
    <col min="10" max="10" width="15.33203125" bestFit="1" customWidth="1"/>
    <col min="11" max="11" width="19" bestFit="1" customWidth="1"/>
    <col min="12" max="12" width="20.5546875" bestFit="1" customWidth="1"/>
    <col min="13" max="13" width="16.77734375" bestFit="1" customWidth="1"/>
  </cols>
  <sheetData>
    <row r="1" spans="1:24" x14ac:dyDescent="0.3">
      <c r="A1" s="38"/>
    </row>
    <row r="2" spans="1:24" ht="19.2" thickBot="1" x14ac:dyDescent="0.5">
      <c r="B2" s="22" t="s">
        <v>53</v>
      </c>
      <c r="H2" s="22" t="str">
        <f>+B2</f>
        <v>ARENAS BRAYSON BARBARA VENECIA</v>
      </c>
      <c r="X2" t="s">
        <v>9</v>
      </c>
    </row>
    <row r="3" spans="1:24" ht="18.600000000000001" thickBot="1" x14ac:dyDescent="0.4">
      <c r="B3" s="5" t="s">
        <v>0</v>
      </c>
      <c r="C3" s="5" t="s">
        <v>1</v>
      </c>
      <c r="D3" s="5" t="s">
        <v>11</v>
      </c>
      <c r="E3" s="6" t="s">
        <v>2</v>
      </c>
      <c r="F3" s="6" t="s">
        <v>7</v>
      </c>
      <c r="H3" s="2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4" t="s">
        <v>8</v>
      </c>
      <c r="X3" t="s">
        <v>10</v>
      </c>
    </row>
    <row r="4" spans="1:24" ht="17.399999999999999" x14ac:dyDescent="0.45">
      <c r="B4" s="8">
        <v>11</v>
      </c>
      <c r="C4" s="9">
        <v>0</v>
      </c>
      <c r="D4" s="10">
        <f>+B4+C4</f>
        <v>11</v>
      </c>
      <c r="E4" s="10">
        <f>SUM(B5:B29)</f>
        <v>6</v>
      </c>
      <c r="F4" s="11"/>
      <c r="H4" s="13">
        <v>0.5</v>
      </c>
      <c r="I4" s="14" t="s">
        <v>10</v>
      </c>
      <c r="J4" s="27">
        <v>45702</v>
      </c>
      <c r="K4" s="27">
        <v>45702</v>
      </c>
      <c r="L4" s="35" t="s">
        <v>178</v>
      </c>
      <c r="M4" s="28"/>
      <c r="X4" t="s">
        <v>111</v>
      </c>
    </row>
    <row r="5" spans="1:24" ht="17.399999999999999" x14ac:dyDescent="0.45">
      <c r="B5" s="17">
        <v>6</v>
      </c>
      <c r="C5" s="18">
        <v>0</v>
      </c>
      <c r="D5" s="26">
        <v>45799</v>
      </c>
      <c r="E5" s="26">
        <v>45806</v>
      </c>
      <c r="F5" s="34" t="s">
        <v>186</v>
      </c>
      <c r="H5" s="15">
        <v>0.5</v>
      </c>
      <c r="I5" s="14" t="s">
        <v>9</v>
      </c>
      <c r="J5" s="31">
        <v>45736</v>
      </c>
      <c r="K5" s="31">
        <v>45736</v>
      </c>
      <c r="L5" s="35" t="s">
        <v>110</v>
      </c>
      <c r="M5" s="29"/>
    </row>
    <row r="6" spans="1:24" ht="17.399999999999999" x14ac:dyDescent="0.45">
      <c r="B6" s="17"/>
      <c r="C6" s="18">
        <v>0</v>
      </c>
      <c r="D6" s="26"/>
      <c r="E6" s="26"/>
      <c r="F6" s="18"/>
      <c r="H6" s="15">
        <v>0.5</v>
      </c>
      <c r="I6" s="14" t="s">
        <v>10</v>
      </c>
      <c r="J6" s="31">
        <v>45764</v>
      </c>
      <c r="K6" s="31">
        <v>45764</v>
      </c>
      <c r="L6" s="29"/>
      <c r="M6" s="29"/>
    </row>
    <row r="7" spans="1:24" ht="17.399999999999999" x14ac:dyDescent="0.45">
      <c r="B7" s="17"/>
      <c r="C7" s="18">
        <v>0</v>
      </c>
      <c r="D7" s="26"/>
      <c r="E7" s="26"/>
      <c r="F7" s="18"/>
      <c r="H7" s="15">
        <v>0.5</v>
      </c>
      <c r="I7" s="14" t="s">
        <v>10</v>
      </c>
      <c r="J7" s="31">
        <v>45784</v>
      </c>
      <c r="K7" s="31">
        <v>45784</v>
      </c>
      <c r="L7" s="29"/>
      <c r="M7" s="29"/>
    </row>
    <row r="8" spans="1:24" ht="17.399999999999999" x14ac:dyDescent="0.45">
      <c r="B8" s="17"/>
      <c r="C8" s="18">
        <v>0</v>
      </c>
      <c r="D8" s="26"/>
      <c r="E8" s="26"/>
      <c r="F8" s="18"/>
      <c r="H8" s="15">
        <v>0.5</v>
      </c>
      <c r="I8" s="14" t="s">
        <v>10</v>
      </c>
      <c r="J8" s="31">
        <v>45790</v>
      </c>
      <c r="K8" s="31">
        <v>45790</v>
      </c>
      <c r="L8" s="29"/>
      <c r="M8" s="29"/>
    </row>
    <row r="9" spans="1:24" ht="17.399999999999999" x14ac:dyDescent="0.45">
      <c r="B9" s="17"/>
      <c r="C9" s="18">
        <v>0</v>
      </c>
      <c r="D9" s="26"/>
      <c r="E9" s="26"/>
      <c r="F9" s="18"/>
      <c r="H9" s="15">
        <v>0.5</v>
      </c>
      <c r="I9" s="14" t="s">
        <v>10</v>
      </c>
      <c r="J9" s="31">
        <v>45855</v>
      </c>
      <c r="K9" s="31">
        <v>45855</v>
      </c>
      <c r="L9" s="35" t="s">
        <v>190</v>
      </c>
      <c r="M9" s="29"/>
    </row>
    <row r="10" spans="1:24" ht="17.399999999999999" x14ac:dyDescent="0.45">
      <c r="B10" s="17"/>
      <c r="C10" s="18">
        <v>0</v>
      </c>
      <c r="D10" s="26"/>
      <c r="E10" s="26"/>
      <c r="F10" s="18"/>
      <c r="H10" s="15">
        <v>0.5</v>
      </c>
      <c r="I10" s="14" t="s">
        <v>10</v>
      </c>
      <c r="J10" s="31">
        <v>45882</v>
      </c>
      <c r="K10" s="31">
        <v>45882</v>
      </c>
      <c r="L10" s="35" t="s">
        <v>201</v>
      </c>
      <c r="M10" s="29"/>
    </row>
    <row r="11" spans="1:24" ht="17.399999999999999" x14ac:dyDescent="0.45">
      <c r="B11" s="17"/>
      <c r="C11" s="18">
        <v>0</v>
      </c>
      <c r="D11" s="26"/>
      <c r="E11" s="26"/>
      <c r="F11" s="18"/>
      <c r="H11" s="15">
        <v>0.5</v>
      </c>
      <c r="I11" s="14" t="s">
        <v>10</v>
      </c>
      <c r="J11" s="31">
        <v>45960</v>
      </c>
      <c r="K11" s="31">
        <v>45960</v>
      </c>
      <c r="L11" s="35" t="s">
        <v>223</v>
      </c>
      <c r="M11" s="29"/>
    </row>
    <row r="12" spans="1:24" ht="17.399999999999999" x14ac:dyDescent="0.45">
      <c r="B12" s="17"/>
      <c r="C12" s="18">
        <v>0</v>
      </c>
      <c r="D12" s="26"/>
      <c r="E12" s="26"/>
      <c r="F12" s="18"/>
      <c r="H12" s="15">
        <v>0.5</v>
      </c>
      <c r="I12" s="14" t="s">
        <v>10</v>
      </c>
      <c r="J12" s="31">
        <v>45966</v>
      </c>
      <c r="K12" s="31">
        <v>45966</v>
      </c>
      <c r="L12" s="35" t="s">
        <v>228</v>
      </c>
      <c r="M12" s="29"/>
    </row>
    <row r="13" spans="1:24" ht="17.399999999999999" x14ac:dyDescent="0.45">
      <c r="B13" s="17"/>
      <c r="C13" s="18">
        <v>0</v>
      </c>
      <c r="D13" s="26"/>
      <c r="E13" s="26"/>
      <c r="F13" s="18"/>
      <c r="H13" s="15">
        <v>0.5</v>
      </c>
      <c r="I13" s="14" t="s">
        <v>9</v>
      </c>
      <c r="J13" s="31">
        <v>45967</v>
      </c>
      <c r="K13" s="31">
        <v>45967</v>
      </c>
      <c r="L13" s="29"/>
      <c r="M13" s="29"/>
    </row>
    <row r="14" spans="1:24" ht="17.399999999999999" x14ac:dyDescent="0.45">
      <c r="B14" s="17"/>
      <c r="C14" s="18">
        <v>0</v>
      </c>
      <c r="D14" s="18"/>
      <c r="E14" s="18"/>
      <c r="F14" s="18"/>
      <c r="H14" s="15"/>
      <c r="I14" s="14"/>
      <c r="J14" s="29"/>
      <c r="K14" s="29"/>
      <c r="L14" s="29"/>
      <c r="M14" s="29"/>
    </row>
    <row r="15" spans="1:24" ht="18" thickBot="1" x14ac:dyDescent="0.5">
      <c r="B15" s="17"/>
      <c r="C15" s="18">
        <v>0</v>
      </c>
      <c r="D15" s="18"/>
      <c r="E15" s="18"/>
      <c r="F15" s="18"/>
      <c r="H15" s="16"/>
      <c r="I15" s="14"/>
      <c r="J15" s="30"/>
      <c r="K15" s="30"/>
      <c r="L15" s="30"/>
      <c r="M15" s="30"/>
    </row>
    <row r="16" spans="1:24" ht="21.6" thickBot="1" x14ac:dyDescent="0.55000000000000004">
      <c r="B16" s="17"/>
      <c r="C16" s="18">
        <v>0</v>
      </c>
      <c r="D16" s="19"/>
      <c r="E16" s="19"/>
      <c r="F16" s="19"/>
      <c r="H16" s="12">
        <f>SUM(H4:H15)</f>
        <v>5</v>
      </c>
      <c r="I16" s="43" t="str">
        <f>IF(H16=6,"YA NO PUEDE SOLICITAR DIAS ADMINISTRATIVOS","PUEDE SOLICITAR DIAS ADMINISTRATIVOS")</f>
        <v>PUEDE SOLICITAR DIAS ADMINISTRATIVOS</v>
      </c>
      <c r="J16" s="44"/>
      <c r="K16" s="44"/>
      <c r="L16" s="44"/>
      <c r="M16" s="45"/>
    </row>
    <row r="17" spans="2:13" ht="21.6" thickBot="1" x14ac:dyDescent="0.55000000000000004">
      <c r="B17" s="17"/>
      <c r="C17" s="18">
        <v>0</v>
      </c>
      <c r="D17" s="19"/>
      <c r="E17" s="19"/>
      <c r="F17" s="19"/>
      <c r="H17" s="23">
        <f>6-H16</f>
        <v>1</v>
      </c>
      <c r="I17" s="43" t="str">
        <f>IF(H17=0,"YA NO CUENTA CON ADMINISTRATIVOS","OK")</f>
        <v>OK</v>
      </c>
      <c r="J17" s="44"/>
      <c r="K17" s="44"/>
      <c r="L17" s="44"/>
      <c r="M17" s="45"/>
    </row>
    <row r="18" spans="2:13" ht="17.399999999999999" x14ac:dyDescent="0.45">
      <c r="B18" s="17"/>
      <c r="C18" s="18">
        <v>0</v>
      </c>
      <c r="D18" s="19"/>
      <c r="E18" s="19"/>
      <c r="F18" s="19"/>
      <c r="H18" s="1"/>
    </row>
    <row r="19" spans="2:13" ht="17.399999999999999" x14ac:dyDescent="0.45">
      <c r="B19" s="17"/>
      <c r="C19" s="18">
        <v>0</v>
      </c>
      <c r="D19" s="19"/>
      <c r="E19" s="19"/>
      <c r="F19" s="19"/>
    </row>
    <row r="20" spans="2:13" ht="17.399999999999999" x14ac:dyDescent="0.45">
      <c r="B20" s="17"/>
      <c r="C20" s="18">
        <v>0</v>
      </c>
      <c r="D20" s="19"/>
      <c r="E20" s="19"/>
      <c r="F20" s="19"/>
      <c r="H20" s="24" t="s">
        <v>54</v>
      </c>
      <c r="I20" s="24"/>
      <c r="J20" s="24"/>
      <c r="K20" s="25"/>
      <c r="L20" s="25"/>
    </row>
    <row r="21" spans="2:13" ht="17.399999999999999" x14ac:dyDescent="0.45">
      <c r="B21" s="17"/>
      <c r="C21" s="18">
        <v>0</v>
      </c>
      <c r="D21" s="19"/>
      <c r="E21" s="19"/>
      <c r="F21" s="19"/>
      <c r="H21" s="24" t="s">
        <v>55</v>
      </c>
      <c r="K21" s="25">
        <v>45383</v>
      </c>
      <c r="L21" s="32" t="s">
        <v>41</v>
      </c>
      <c r="M21" s="33" t="s">
        <v>27</v>
      </c>
    </row>
    <row r="22" spans="2:13" ht="17.399999999999999" x14ac:dyDescent="0.45">
      <c r="B22" s="17"/>
      <c r="C22" s="18">
        <v>0</v>
      </c>
      <c r="D22" s="19"/>
      <c r="E22" s="19"/>
      <c r="F22" s="19"/>
      <c r="H22" s="24" t="s">
        <v>88</v>
      </c>
      <c r="K22" s="25">
        <v>45658</v>
      </c>
      <c r="L22" s="25">
        <v>46022</v>
      </c>
    </row>
    <row r="23" spans="2:13" ht="17.399999999999999" x14ac:dyDescent="0.45">
      <c r="B23" s="17"/>
      <c r="C23" s="18">
        <v>0</v>
      </c>
      <c r="D23" s="19"/>
      <c r="E23" s="19"/>
      <c r="F23" s="19"/>
    </row>
    <row r="24" spans="2:13" ht="17.399999999999999" x14ac:dyDescent="0.45">
      <c r="B24" s="17"/>
      <c r="C24" s="18">
        <v>0</v>
      </c>
      <c r="D24" s="19"/>
      <c r="E24" s="19"/>
      <c r="F24" s="19"/>
    </row>
    <row r="25" spans="2:13" ht="17.399999999999999" x14ac:dyDescent="0.45">
      <c r="B25" s="17"/>
      <c r="C25" s="18">
        <v>0</v>
      </c>
      <c r="D25" s="19"/>
      <c r="E25" s="19"/>
      <c r="F25" s="19"/>
    </row>
    <row r="26" spans="2:13" ht="17.399999999999999" x14ac:dyDescent="0.45">
      <c r="B26" s="17"/>
      <c r="C26" s="18">
        <v>0</v>
      </c>
      <c r="D26" s="19"/>
      <c r="E26" s="19"/>
      <c r="F26" s="19"/>
    </row>
    <row r="27" spans="2:13" ht="17.399999999999999" x14ac:dyDescent="0.45">
      <c r="B27" s="17"/>
      <c r="C27" s="18">
        <v>0</v>
      </c>
      <c r="D27" s="19"/>
      <c r="E27" s="19"/>
      <c r="F27" s="19"/>
    </row>
    <row r="28" spans="2:13" ht="17.399999999999999" x14ac:dyDescent="0.45">
      <c r="B28" s="17"/>
      <c r="C28" s="18">
        <v>0</v>
      </c>
      <c r="D28" s="19"/>
      <c r="E28" s="19"/>
      <c r="F28" s="19"/>
    </row>
    <row r="29" spans="2:13" ht="18" thickBot="1" x14ac:dyDescent="0.5">
      <c r="B29" s="17"/>
      <c r="C29" s="20">
        <v>0</v>
      </c>
      <c r="D29" s="21"/>
      <c r="E29" s="21"/>
      <c r="F29" s="21"/>
    </row>
    <row r="30" spans="2:13" ht="21.6" thickBot="1" x14ac:dyDescent="0.55000000000000004">
      <c r="B30" s="7">
        <f>+D4-E4</f>
        <v>5</v>
      </c>
      <c r="C30" s="46" t="str">
        <f>IF(D4&lt;=E4,"YA NO TIENE FERIADOS","PUEDE SOLICITAR DIAS FERIADOS")</f>
        <v>PUEDE SOLICITAR DIAS FERIADOS</v>
      </c>
      <c r="D30" s="47"/>
      <c r="E30" s="47"/>
      <c r="F30" s="48"/>
    </row>
    <row r="31" spans="2:13" ht="19.2" thickBot="1" x14ac:dyDescent="0.5">
      <c r="C31" s="49" t="str">
        <f>IF(E4&gt;D4,"EXISTE UN ERROR","OK")</f>
        <v>OK</v>
      </c>
      <c r="D31" s="50"/>
      <c r="E31" s="50"/>
      <c r="F31" s="51"/>
    </row>
    <row r="33" spans="2:13" ht="19.2" thickBot="1" x14ac:dyDescent="0.5">
      <c r="B33" s="22" t="s">
        <v>56</v>
      </c>
      <c r="H33" s="22" t="str">
        <f>+B33</f>
        <v>LORCA ESPINOZA CRISTIAN FERNANDO</v>
      </c>
    </row>
    <row r="34" spans="2:13" ht="18.600000000000001" thickBot="1" x14ac:dyDescent="0.4">
      <c r="B34" s="5" t="s">
        <v>0</v>
      </c>
      <c r="C34" s="5" t="s">
        <v>1</v>
      </c>
      <c r="D34" s="5" t="s">
        <v>11</v>
      </c>
      <c r="E34" s="6" t="s">
        <v>2</v>
      </c>
      <c r="F34" s="6" t="s">
        <v>7</v>
      </c>
      <c r="H34" s="2" t="s">
        <v>3</v>
      </c>
      <c r="I34" s="3" t="s">
        <v>4</v>
      </c>
      <c r="J34" s="3" t="s">
        <v>5</v>
      </c>
      <c r="K34" s="3" t="s">
        <v>6</v>
      </c>
      <c r="L34" s="3" t="s">
        <v>7</v>
      </c>
      <c r="M34" s="4" t="s">
        <v>8</v>
      </c>
    </row>
    <row r="35" spans="2:13" ht="17.399999999999999" x14ac:dyDescent="0.45">
      <c r="B35" s="8">
        <v>15</v>
      </c>
      <c r="C35" s="9">
        <v>0</v>
      </c>
      <c r="D35" s="10">
        <f>+B35+C35</f>
        <v>15</v>
      </c>
      <c r="E35" s="10">
        <f>SUM(B36:B60)</f>
        <v>15</v>
      </c>
      <c r="F35" s="11"/>
      <c r="H35" s="13">
        <v>0.5</v>
      </c>
      <c r="I35" s="14" t="s">
        <v>9</v>
      </c>
      <c r="J35" s="27">
        <v>45721</v>
      </c>
      <c r="K35" s="27">
        <v>45721</v>
      </c>
      <c r="L35" s="35" t="s">
        <v>110</v>
      </c>
      <c r="M35" s="28"/>
    </row>
    <row r="36" spans="2:13" ht="17.399999999999999" x14ac:dyDescent="0.45">
      <c r="B36" s="17">
        <v>10</v>
      </c>
      <c r="C36" s="18">
        <v>0</v>
      </c>
      <c r="D36" s="26">
        <v>45698</v>
      </c>
      <c r="E36" s="26">
        <v>45709</v>
      </c>
      <c r="F36" s="34" t="s">
        <v>91</v>
      </c>
      <c r="H36" s="15">
        <v>1</v>
      </c>
      <c r="I36" s="14"/>
      <c r="J36" s="31">
        <v>45779</v>
      </c>
      <c r="K36" s="31">
        <v>45779</v>
      </c>
      <c r="L36" s="35" t="s">
        <v>183</v>
      </c>
      <c r="M36" s="29"/>
    </row>
    <row r="37" spans="2:13" ht="17.399999999999999" x14ac:dyDescent="0.45">
      <c r="B37" s="17">
        <v>5</v>
      </c>
      <c r="C37" s="18">
        <v>0</v>
      </c>
      <c r="D37" s="26">
        <v>45834</v>
      </c>
      <c r="E37" s="26">
        <v>45840</v>
      </c>
      <c r="F37" s="34" t="s">
        <v>143</v>
      </c>
      <c r="H37" s="15">
        <v>0.5</v>
      </c>
      <c r="I37" s="14" t="s">
        <v>10</v>
      </c>
      <c r="J37" s="31">
        <v>45790</v>
      </c>
      <c r="K37" s="31">
        <v>45790</v>
      </c>
      <c r="L37" s="29"/>
      <c r="M37" s="29"/>
    </row>
    <row r="38" spans="2:13" ht="17.399999999999999" x14ac:dyDescent="0.45">
      <c r="B38" s="17"/>
      <c r="C38" s="18">
        <v>0</v>
      </c>
      <c r="D38" s="26"/>
      <c r="E38" s="26"/>
      <c r="F38" s="18"/>
      <c r="H38" s="15">
        <v>0.5</v>
      </c>
      <c r="I38" s="14" t="s">
        <v>10</v>
      </c>
      <c r="J38" s="31">
        <v>45874</v>
      </c>
      <c r="K38" s="31">
        <v>45874</v>
      </c>
      <c r="L38" s="35" t="s">
        <v>201</v>
      </c>
      <c r="M38" s="29"/>
    </row>
    <row r="39" spans="2:13" ht="17.399999999999999" x14ac:dyDescent="0.45">
      <c r="B39" s="17"/>
      <c r="C39" s="18">
        <v>0</v>
      </c>
      <c r="D39" s="26"/>
      <c r="E39" s="26"/>
      <c r="F39" s="18"/>
      <c r="H39" s="15">
        <v>0.5</v>
      </c>
      <c r="I39" s="14" t="s">
        <v>9</v>
      </c>
      <c r="J39" s="31">
        <v>45912</v>
      </c>
      <c r="K39" s="31">
        <v>45912</v>
      </c>
      <c r="L39" s="35" t="s">
        <v>173</v>
      </c>
      <c r="M39" s="29"/>
    </row>
    <row r="40" spans="2:13" ht="17.399999999999999" x14ac:dyDescent="0.45">
      <c r="B40" s="17"/>
      <c r="C40" s="18">
        <v>0</v>
      </c>
      <c r="D40" s="26"/>
      <c r="E40" s="26"/>
      <c r="F40" s="18"/>
      <c r="H40" s="15">
        <v>0.5</v>
      </c>
      <c r="I40" s="14" t="s">
        <v>10</v>
      </c>
      <c r="J40" s="31">
        <v>45923</v>
      </c>
      <c r="K40" s="31">
        <v>45923</v>
      </c>
      <c r="L40" s="35" t="s">
        <v>173</v>
      </c>
      <c r="M40" s="29"/>
    </row>
    <row r="41" spans="2:13" ht="17.399999999999999" x14ac:dyDescent="0.45">
      <c r="B41" s="17"/>
      <c r="C41" s="18">
        <v>0</v>
      </c>
      <c r="D41" s="26"/>
      <c r="E41" s="26"/>
      <c r="F41" s="18"/>
      <c r="H41" s="15">
        <v>0.5</v>
      </c>
      <c r="I41" s="14" t="s">
        <v>10</v>
      </c>
      <c r="J41" s="31">
        <v>45979</v>
      </c>
      <c r="K41" s="31">
        <v>45979</v>
      </c>
      <c r="L41" s="35" t="s">
        <v>227</v>
      </c>
      <c r="M41" s="29"/>
    </row>
    <row r="42" spans="2:13" ht="17.399999999999999" x14ac:dyDescent="0.45">
      <c r="B42" s="17"/>
      <c r="C42" s="18">
        <v>0</v>
      </c>
      <c r="D42" s="26"/>
      <c r="E42" s="26"/>
      <c r="F42" s="18"/>
      <c r="H42" s="15">
        <v>1</v>
      </c>
      <c r="I42" s="14"/>
      <c r="J42" s="31">
        <v>45981</v>
      </c>
      <c r="K42" s="31">
        <v>45981</v>
      </c>
      <c r="L42" s="35" t="s">
        <v>227</v>
      </c>
      <c r="M42" s="29"/>
    </row>
    <row r="43" spans="2:13" ht="17.399999999999999" x14ac:dyDescent="0.45">
      <c r="B43" s="17"/>
      <c r="C43" s="18">
        <v>0</v>
      </c>
      <c r="D43" s="26"/>
      <c r="E43" s="26"/>
      <c r="F43" s="18"/>
      <c r="H43" s="15"/>
      <c r="I43" s="14"/>
      <c r="J43" s="29"/>
      <c r="K43" s="29"/>
      <c r="L43" s="29"/>
      <c r="M43" s="29"/>
    </row>
    <row r="44" spans="2:13" ht="17.399999999999999" x14ac:dyDescent="0.45">
      <c r="B44" s="17"/>
      <c r="C44" s="18">
        <v>0</v>
      </c>
      <c r="D44" s="26"/>
      <c r="E44" s="26"/>
      <c r="F44" s="18"/>
      <c r="H44" s="15"/>
      <c r="I44" s="14"/>
      <c r="J44" s="29"/>
      <c r="K44" s="29"/>
      <c r="L44" s="29"/>
      <c r="M44" s="29"/>
    </row>
    <row r="45" spans="2:13" ht="17.399999999999999" x14ac:dyDescent="0.45">
      <c r="B45" s="17"/>
      <c r="C45" s="18">
        <v>0</v>
      </c>
      <c r="D45" s="18"/>
      <c r="E45" s="18"/>
      <c r="F45" s="18"/>
      <c r="H45" s="15"/>
      <c r="I45" s="14"/>
      <c r="J45" s="29"/>
      <c r="K45" s="29"/>
      <c r="L45" s="29"/>
      <c r="M45" s="29"/>
    </row>
    <row r="46" spans="2:13" ht="18" thickBot="1" x14ac:dyDescent="0.5">
      <c r="B46" s="17"/>
      <c r="C46" s="18">
        <v>0</v>
      </c>
      <c r="D46" s="18"/>
      <c r="E46" s="18"/>
      <c r="F46" s="18"/>
      <c r="H46" s="16"/>
      <c r="I46" s="14"/>
      <c r="J46" s="30"/>
      <c r="K46" s="30"/>
      <c r="L46" s="30"/>
      <c r="M46" s="30"/>
    </row>
    <row r="47" spans="2:13" ht="21.6" thickBot="1" x14ac:dyDescent="0.55000000000000004">
      <c r="B47" s="17"/>
      <c r="C47" s="18">
        <v>0</v>
      </c>
      <c r="D47" s="19"/>
      <c r="E47" s="19"/>
      <c r="F47" s="19"/>
      <c r="H47" s="12">
        <f>SUM(H35:H46)</f>
        <v>5</v>
      </c>
      <c r="I47" s="43" t="str">
        <f>IF(H47=6,"YA NO PUEDE SOLICITAR DIAS ADMINISTRATIVOS","PUEDE SOLICITAR DIAS ADMINISTRATIVOS")</f>
        <v>PUEDE SOLICITAR DIAS ADMINISTRATIVOS</v>
      </c>
      <c r="J47" s="44"/>
      <c r="K47" s="44"/>
      <c r="L47" s="44"/>
      <c r="M47" s="45"/>
    </row>
    <row r="48" spans="2:13" ht="21.6" thickBot="1" x14ac:dyDescent="0.55000000000000004">
      <c r="B48" s="17"/>
      <c r="C48" s="18">
        <v>0</v>
      </c>
      <c r="D48" s="19"/>
      <c r="E48" s="19"/>
      <c r="F48" s="19"/>
      <c r="H48" s="23">
        <f>6-H47</f>
        <v>1</v>
      </c>
      <c r="I48" s="43" t="str">
        <f>IF(H48=0,"YA NO CUENTA CON ADMINISTRATIVOS","OK")</f>
        <v>OK</v>
      </c>
      <c r="J48" s="44"/>
      <c r="K48" s="44"/>
      <c r="L48" s="44"/>
      <c r="M48" s="45"/>
    </row>
    <row r="49" spans="2:13" ht="17.399999999999999" x14ac:dyDescent="0.45">
      <c r="B49" s="17"/>
      <c r="C49" s="18">
        <v>0</v>
      </c>
      <c r="D49" s="19"/>
      <c r="E49" s="19"/>
      <c r="F49" s="19"/>
      <c r="H49" s="1"/>
    </row>
    <row r="50" spans="2:13" ht="17.399999999999999" x14ac:dyDescent="0.45">
      <c r="B50" s="17"/>
      <c r="C50" s="18">
        <v>0</v>
      </c>
      <c r="D50" s="19"/>
      <c r="E50" s="19"/>
      <c r="F50" s="19"/>
    </row>
    <row r="51" spans="2:13" ht="17.399999999999999" x14ac:dyDescent="0.45">
      <c r="B51" s="17"/>
      <c r="C51" s="18">
        <v>0</v>
      </c>
      <c r="D51" s="19"/>
      <c r="E51" s="19"/>
      <c r="F51" s="19"/>
      <c r="H51" s="24" t="s">
        <v>54</v>
      </c>
      <c r="I51" s="24"/>
      <c r="J51" s="24"/>
      <c r="K51" s="25"/>
      <c r="L51" s="25"/>
    </row>
    <row r="52" spans="2:13" ht="17.399999999999999" x14ac:dyDescent="0.45">
      <c r="B52" s="17"/>
      <c r="C52" s="18">
        <v>0</v>
      </c>
      <c r="D52" s="19"/>
      <c r="E52" s="19"/>
      <c r="F52" s="19"/>
      <c r="H52" s="24" t="s">
        <v>58</v>
      </c>
      <c r="K52" s="25">
        <v>45292</v>
      </c>
      <c r="L52" s="32" t="s">
        <v>22</v>
      </c>
      <c r="M52" s="33" t="s">
        <v>27</v>
      </c>
    </row>
    <row r="53" spans="2:13" ht="17.399999999999999" x14ac:dyDescent="0.45">
      <c r="B53" s="17"/>
      <c r="C53" s="18">
        <v>0</v>
      </c>
      <c r="D53" s="19"/>
      <c r="E53" s="19"/>
      <c r="F53" s="19"/>
      <c r="H53" s="24" t="s">
        <v>88</v>
      </c>
      <c r="K53" s="25">
        <v>45658</v>
      </c>
      <c r="L53" s="25">
        <v>45930</v>
      </c>
    </row>
    <row r="54" spans="2:13" ht="17.399999999999999" x14ac:dyDescent="0.45">
      <c r="B54" s="17"/>
      <c r="C54" s="18">
        <v>0</v>
      </c>
      <c r="D54" s="19"/>
      <c r="E54" s="19"/>
      <c r="F54" s="19"/>
      <c r="K54" s="25">
        <v>45809</v>
      </c>
      <c r="L54" s="25">
        <v>46022</v>
      </c>
    </row>
    <row r="55" spans="2:13" ht="17.399999999999999" x14ac:dyDescent="0.45">
      <c r="B55" s="17"/>
      <c r="C55" s="18">
        <v>0</v>
      </c>
      <c r="D55" s="19"/>
      <c r="E55" s="19"/>
      <c r="F55" s="19"/>
    </row>
    <row r="56" spans="2:13" ht="17.399999999999999" x14ac:dyDescent="0.45">
      <c r="B56" s="17"/>
      <c r="C56" s="18">
        <v>0</v>
      </c>
      <c r="D56" s="19"/>
      <c r="E56" s="19"/>
      <c r="F56" s="19"/>
    </row>
    <row r="57" spans="2:13" ht="17.399999999999999" x14ac:dyDescent="0.45">
      <c r="B57" s="17"/>
      <c r="C57" s="18">
        <v>0</v>
      </c>
      <c r="D57" s="19"/>
      <c r="E57" s="19"/>
      <c r="F57" s="19"/>
    </row>
    <row r="58" spans="2:13" ht="17.399999999999999" x14ac:dyDescent="0.45">
      <c r="B58" s="17"/>
      <c r="C58" s="18">
        <v>0</v>
      </c>
      <c r="D58" s="19"/>
      <c r="E58" s="19"/>
      <c r="F58" s="19"/>
    </row>
    <row r="59" spans="2:13" ht="17.399999999999999" x14ac:dyDescent="0.45">
      <c r="B59" s="17"/>
      <c r="C59" s="18">
        <v>0</v>
      </c>
      <c r="D59" s="19"/>
      <c r="E59" s="19"/>
      <c r="F59" s="19"/>
    </row>
    <row r="60" spans="2:13" ht="18" thickBot="1" x14ac:dyDescent="0.5">
      <c r="B60" s="17"/>
      <c r="C60" s="20">
        <v>0</v>
      </c>
      <c r="D60" s="21"/>
      <c r="E60" s="21"/>
      <c r="F60" s="21"/>
    </row>
    <row r="61" spans="2:13" ht="21.6" thickBot="1" x14ac:dyDescent="0.55000000000000004">
      <c r="B61" s="7">
        <f>+D35-E35</f>
        <v>0</v>
      </c>
      <c r="C61" s="46" t="str">
        <f>IF(D35&lt;=E35,"YA NO TIENE FERIADOS","PUEDE SOLICITAR DIAS FERIADOS")</f>
        <v>YA NO TIENE FERIADOS</v>
      </c>
      <c r="D61" s="47"/>
      <c r="E61" s="47"/>
      <c r="F61" s="48"/>
    </row>
    <row r="62" spans="2:13" ht="19.2" thickBot="1" x14ac:dyDescent="0.5">
      <c r="C62" s="49" t="str">
        <f>IF(E35&gt;D35,"EXISTE UN ERROR","OK")</f>
        <v>OK</v>
      </c>
      <c r="D62" s="50"/>
      <c r="E62" s="50"/>
      <c r="F62" s="51"/>
    </row>
    <row r="64" spans="2:13" ht="19.2" thickBot="1" x14ac:dyDescent="0.5">
      <c r="B64" s="22" t="s">
        <v>57</v>
      </c>
      <c r="H64" s="22" t="str">
        <f>+B64</f>
        <v>MONTALVA SAN MARTIN ANTONIA ISIDORA</v>
      </c>
    </row>
    <row r="65" spans="2:13" ht="18.600000000000001" thickBot="1" x14ac:dyDescent="0.4">
      <c r="B65" s="5" t="s">
        <v>0</v>
      </c>
      <c r="C65" s="5" t="s">
        <v>1</v>
      </c>
      <c r="D65" s="5" t="s">
        <v>11</v>
      </c>
      <c r="E65" s="6" t="s">
        <v>2</v>
      </c>
      <c r="F65" s="6" t="s">
        <v>7</v>
      </c>
      <c r="H65" s="2" t="s">
        <v>3</v>
      </c>
      <c r="I65" s="3" t="s">
        <v>4</v>
      </c>
      <c r="J65" s="3" t="s">
        <v>5</v>
      </c>
      <c r="K65" s="3" t="s">
        <v>6</v>
      </c>
      <c r="L65" s="3" t="s">
        <v>7</v>
      </c>
      <c r="M65" s="4" t="s">
        <v>8</v>
      </c>
    </row>
    <row r="66" spans="2:13" ht="17.399999999999999" x14ac:dyDescent="0.45">
      <c r="B66" s="8">
        <v>11</v>
      </c>
      <c r="C66" s="9">
        <v>0</v>
      </c>
      <c r="D66" s="10">
        <f>+B66+C66</f>
        <v>11</v>
      </c>
      <c r="E66" s="10">
        <f>SUM(B67:B91)</f>
        <v>11</v>
      </c>
      <c r="F66" s="11"/>
      <c r="H66" s="13">
        <v>0.5</v>
      </c>
      <c r="I66" s="14" t="s">
        <v>10</v>
      </c>
      <c r="J66" s="27">
        <v>45754</v>
      </c>
      <c r="K66" s="27">
        <v>45754</v>
      </c>
      <c r="L66" s="35" t="s">
        <v>182</v>
      </c>
      <c r="M66" s="28"/>
    </row>
    <row r="67" spans="2:13" ht="17.399999999999999" x14ac:dyDescent="0.45">
      <c r="B67" s="17">
        <v>6</v>
      </c>
      <c r="C67" s="18">
        <v>0</v>
      </c>
      <c r="D67" s="26">
        <v>38617</v>
      </c>
      <c r="E67" s="26">
        <v>45929</v>
      </c>
      <c r="F67" s="34" t="s">
        <v>204</v>
      </c>
      <c r="H67" s="15">
        <v>0.5</v>
      </c>
      <c r="I67" s="14" t="s">
        <v>10</v>
      </c>
      <c r="J67" s="31">
        <v>45777</v>
      </c>
      <c r="K67" s="31">
        <v>45777</v>
      </c>
      <c r="L67" s="35" t="s">
        <v>183</v>
      </c>
      <c r="M67" s="29"/>
    </row>
    <row r="68" spans="2:13" ht="17.399999999999999" x14ac:dyDescent="0.45">
      <c r="B68" s="17">
        <v>5</v>
      </c>
      <c r="C68" s="18">
        <v>0</v>
      </c>
      <c r="D68" s="26">
        <v>45964</v>
      </c>
      <c r="E68" s="26">
        <v>45968</v>
      </c>
      <c r="F68" s="18"/>
      <c r="H68" s="15">
        <v>1</v>
      </c>
      <c r="I68" s="14"/>
      <c r="J68" s="31">
        <v>45817</v>
      </c>
      <c r="K68" s="31">
        <v>45817</v>
      </c>
      <c r="L68" s="35" t="s">
        <v>195</v>
      </c>
      <c r="M68" s="29"/>
    </row>
    <row r="69" spans="2:13" ht="17.399999999999999" x14ac:dyDescent="0.45">
      <c r="B69" s="17"/>
      <c r="C69" s="18">
        <v>0</v>
      </c>
      <c r="D69" s="26"/>
      <c r="E69" s="26"/>
      <c r="F69" s="18"/>
      <c r="H69" s="15">
        <v>1</v>
      </c>
      <c r="I69" s="14"/>
      <c r="J69" s="31">
        <v>45840</v>
      </c>
      <c r="K69" s="31">
        <v>45840</v>
      </c>
      <c r="L69" s="35" t="s">
        <v>191</v>
      </c>
      <c r="M69" s="29"/>
    </row>
    <row r="70" spans="2:13" ht="17.399999999999999" x14ac:dyDescent="0.45">
      <c r="B70" s="17"/>
      <c r="C70" s="18">
        <v>0</v>
      </c>
      <c r="D70" s="26"/>
      <c r="E70" s="26"/>
      <c r="F70" s="18"/>
      <c r="H70" s="15">
        <v>0.5</v>
      </c>
      <c r="I70" s="14" t="s">
        <v>10</v>
      </c>
      <c r="J70" s="31">
        <v>45846</v>
      </c>
      <c r="K70" s="31">
        <v>45846</v>
      </c>
      <c r="L70" s="35" t="s">
        <v>191</v>
      </c>
      <c r="M70" s="29"/>
    </row>
    <row r="71" spans="2:13" ht="17.399999999999999" x14ac:dyDescent="0.45">
      <c r="B71" s="17"/>
      <c r="C71" s="18">
        <v>0</v>
      </c>
      <c r="D71" s="26"/>
      <c r="E71" s="26"/>
      <c r="F71" s="18"/>
      <c r="H71" s="15">
        <v>1</v>
      </c>
      <c r="I71" s="14"/>
      <c r="J71" s="31">
        <v>45856</v>
      </c>
      <c r="K71" s="31">
        <v>45856</v>
      </c>
      <c r="L71" s="35" t="s">
        <v>191</v>
      </c>
      <c r="M71" s="29"/>
    </row>
    <row r="72" spans="2:13" ht="17.399999999999999" x14ac:dyDescent="0.45">
      <c r="B72" s="17"/>
      <c r="C72" s="18">
        <v>0</v>
      </c>
      <c r="D72" s="26"/>
      <c r="E72" s="26"/>
      <c r="F72" s="18"/>
      <c r="H72" s="15">
        <v>0.5</v>
      </c>
      <c r="I72" s="14" t="s">
        <v>9</v>
      </c>
      <c r="J72" s="31">
        <v>45959</v>
      </c>
      <c r="K72" s="31">
        <v>45959</v>
      </c>
      <c r="L72" s="35" t="s">
        <v>227</v>
      </c>
      <c r="M72" s="29"/>
    </row>
    <row r="73" spans="2:13" ht="17.399999999999999" x14ac:dyDescent="0.45">
      <c r="B73" s="17"/>
      <c r="C73" s="18">
        <v>0</v>
      </c>
      <c r="D73" s="26"/>
      <c r="E73" s="26"/>
      <c r="F73" s="18"/>
      <c r="H73" s="15">
        <v>1</v>
      </c>
      <c r="I73" s="14"/>
      <c r="J73" s="31">
        <v>45960</v>
      </c>
      <c r="K73" s="31">
        <v>45960</v>
      </c>
      <c r="L73" s="35" t="s">
        <v>227</v>
      </c>
      <c r="M73" s="29"/>
    </row>
    <row r="74" spans="2:13" ht="17.399999999999999" x14ac:dyDescent="0.45">
      <c r="B74" s="17"/>
      <c r="C74" s="18">
        <v>0</v>
      </c>
      <c r="D74" s="26"/>
      <c r="E74" s="26"/>
      <c r="F74" s="18"/>
      <c r="H74" s="15"/>
      <c r="I74" s="14"/>
      <c r="J74" s="29"/>
      <c r="K74" s="29"/>
      <c r="L74" s="29"/>
      <c r="M74" s="29"/>
    </row>
    <row r="75" spans="2:13" ht="17.399999999999999" x14ac:dyDescent="0.45">
      <c r="B75" s="17"/>
      <c r="C75" s="18">
        <v>0</v>
      </c>
      <c r="D75" s="26"/>
      <c r="E75" s="26"/>
      <c r="F75" s="18"/>
      <c r="H75" s="15"/>
      <c r="I75" s="14"/>
      <c r="J75" s="29"/>
      <c r="K75" s="29"/>
      <c r="L75" s="29"/>
      <c r="M75" s="29"/>
    </row>
    <row r="76" spans="2:13" ht="17.399999999999999" x14ac:dyDescent="0.45">
      <c r="B76" s="17"/>
      <c r="C76" s="18">
        <v>0</v>
      </c>
      <c r="D76" s="18"/>
      <c r="E76" s="18"/>
      <c r="F76" s="18"/>
      <c r="H76" s="15"/>
      <c r="I76" s="14"/>
      <c r="J76" s="29"/>
      <c r="K76" s="29"/>
      <c r="L76" s="29"/>
      <c r="M76" s="29"/>
    </row>
    <row r="77" spans="2:13" ht="18" thickBot="1" x14ac:dyDescent="0.5">
      <c r="B77" s="17"/>
      <c r="C77" s="18">
        <v>0</v>
      </c>
      <c r="D77" s="18"/>
      <c r="E77" s="18"/>
      <c r="F77" s="18"/>
      <c r="H77" s="16"/>
      <c r="I77" s="14"/>
      <c r="J77" s="30"/>
      <c r="K77" s="30"/>
      <c r="L77" s="30"/>
      <c r="M77" s="30"/>
    </row>
    <row r="78" spans="2:13" ht="21.6" thickBot="1" x14ac:dyDescent="0.55000000000000004">
      <c r="B78" s="17"/>
      <c r="C78" s="18">
        <v>0</v>
      </c>
      <c r="D78" s="19"/>
      <c r="E78" s="19"/>
      <c r="F78" s="19"/>
      <c r="H78" s="12">
        <f>SUM(H66:H77)</f>
        <v>6</v>
      </c>
      <c r="I78" s="43" t="str">
        <f>IF(H78=6,"YA NO PUEDE SOLICITAR DIAS ADMINISTRATIVOS","PUEDE SOLICITAR DIAS ADMINISTRATIVOS")</f>
        <v>YA NO PUEDE SOLICITAR DIAS ADMINISTRATIVOS</v>
      </c>
      <c r="J78" s="44"/>
      <c r="K78" s="44"/>
      <c r="L78" s="44"/>
      <c r="M78" s="45"/>
    </row>
    <row r="79" spans="2:13" ht="21.6" thickBot="1" x14ac:dyDescent="0.55000000000000004">
      <c r="B79" s="17"/>
      <c r="C79" s="18">
        <v>0</v>
      </c>
      <c r="D79" s="19"/>
      <c r="E79" s="19"/>
      <c r="F79" s="19"/>
      <c r="H79" s="23">
        <f>6-H78</f>
        <v>0</v>
      </c>
      <c r="I79" s="43" t="str">
        <f>IF(H79=0,"YA NO CUENTA CON ADMINISTRATIVOS","OK")</f>
        <v>YA NO CUENTA CON ADMINISTRATIVOS</v>
      </c>
      <c r="J79" s="44"/>
      <c r="K79" s="44"/>
      <c r="L79" s="44"/>
      <c r="M79" s="45"/>
    </row>
    <row r="80" spans="2:13" ht="17.399999999999999" x14ac:dyDescent="0.45">
      <c r="B80" s="17"/>
      <c r="C80" s="18">
        <v>0</v>
      </c>
      <c r="D80" s="19"/>
      <c r="E80" s="19"/>
      <c r="F80" s="19"/>
      <c r="H80" s="1"/>
    </row>
    <row r="81" spans="2:13" ht="17.399999999999999" x14ac:dyDescent="0.45">
      <c r="B81" s="17"/>
      <c r="C81" s="18">
        <v>0</v>
      </c>
      <c r="D81" s="19"/>
      <c r="E81" s="19"/>
      <c r="F81" s="19"/>
    </row>
    <row r="82" spans="2:13" ht="17.399999999999999" x14ac:dyDescent="0.45">
      <c r="B82" s="17"/>
      <c r="C82" s="18">
        <v>0</v>
      </c>
      <c r="D82" s="19"/>
      <c r="E82" s="19"/>
      <c r="F82" s="19"/>
      <c r="H82" s="24" t="s">
        <v>54</v>
      </c>
      <c r="I82" s="24"/>
      <c r="J82" s="24"/>
      <c r="K82" s="25"/>
      <c r="L82" s="25"/>
    </row>
    <row r="83" spans="2:13" ht="17.399999999999999" x14ac:dyDescent="0.45">
      <c r="B83" s="17"/>
      <c r="C83" s="18">
        <v>0</v>
      </c>
      <c r="D83" s="19"/>
      <c r="E83" s="19"/>
      <c r="F83" s="19"/>
      <c r="H83" s="24" t="s">
        <v>48</v>
      </c>
      <c r="K83" s="25">
        <v>45383</v>
      </c>
      <c r="L83" s="32" t="s">
        <v>41</v>
      </c>
      <c r="M83" s="33" t="s">
        <v>27</v>
      </c>
    </row>
    <row r="84" spans="2:13" ht="17.399999999999999" x14ac:dyDescent="0.45">
      <c r="B84" s="17"/>
      <c r="C84" s="18">
        <v>0</v>
      </c>
      <c r="D84" s="19"/>
      <c r="E84" s="19"/>
      <c r="F84" s="19"/>
      <c r="H84" s="24" t="s">
        <v>88</v>
      </c>
      <c r="K84" s="25">
        <v>45658</v>
      </c>
      <c r="L84" s="25">
        <v>46022</v>
      </c>
    </row>
    <row r="85" spans="2:13" ht="17.399999999999999" x14ac:dyDescent="0.45">
      <c r="B85" s="17"/>
      <c r="C85" s="18">
        <v>0</v>
      </c>
      <c r="D85" s="19"/>
      <c r="E85" s="19"/>
      <c r="F85" s="19"/>
    </row>
    <row r="86" spans="2:13" ht="17.399999999999999" x14ac:dyDescent="0.45">
      <c r="B86" s="17"/>
      <c r="C86" s="18">
        <v>0</v>
      </c>
      <c r="D86" s="19"/>
      <c r="E86" s="19"/>
      <c r="F86" s="19"/>
    </row>
    <row r="87" spans="2:13" ht="17.399999999999999" x14ac:dyDescent="0.45">
      <c r="B87" s="17"/>
      <c r="C87" s="18">
        <v>0</v>
      </c>
      <c r="D87" s="19"/>
      <c r="E87" s="19"/>
      <c r="F87" s="19"/>
    </row>
    <row r="88" spans="2:13" ht="17.399999999999999" x14ac:dyDescent="0.45">
      <c r="B88" s="17"/>
      <c r="C88" s="18">
        <v>0</v>
      </c>
      <c r="D88" s="19"/>
      <c r="E88" s="19"/>
      <c r="F88" s="19"/>
    </row>
    <row r="89" spans="2:13" ht="17.399999999999999" x14ac:dyDescent="0.45">
      <c r="B89" s="17"/>
      <c r="C89" s="18">
        <v>0</v>
      </c>
      <c r="D89" s="19"/>
      <c r="E89" s="19"/>
      <c r="F89" s="19"/>
    </row>
    <row r="90" spans="2:13" ht="17.399999999999999" x14ac:dyDescent="0.45">
      <c r="B90" s="17"/>
      <c r="C90" s="18">
        <v>0</v>
      </c>
      <c r="D90" s="19"/>
      <c r="E90" s="19"/>
      <c r="F90" s="19"/>
    </row>
    <row r="91" spans="2:13" ht="18" thickBot="1" x14ac:dyDescent="0.5">
      <c r="B91" s="17"/>
      <c r="C91" s="20">
        <v>0</v>
      </c>
      <c r="D91" s="21"/>
      <c r="E91" s="21"/>
      <c r="F91" s="21"/>
    </row>
    <row r="92" spans="2:13" ht="21.6" thickBot="1" x14ac:dyDescent="0.55000000000000004">
      <c r="B92" s="7">
        <f>+D66-E66</f>
        <v>0</v>
      </c>
      <c r="C92" s="46" t="str">
        <f>IF(D66&lt;=E66,"YA NO TIENE FERIADOS","PUEDE SOLICITAR DIAS FERIADOS")</f>
        <v>YA NO TIENE FERIADOS</v>
      </c>
      <c r="D92" s="47"/>
      <c r="E92" s="47"/>
      <c r="F92" s="48"/>
    </row>
    <row r="93" spans="2:13" ht="19.2" thickBot="1" x14ac:dyDescent="0.5">
      <c r="C93" s="49" t="str">
        <f>IF(E66&gt;D66,"EXISTE UN ERROR","OK")</f>
        <v>OK</v>
      </c>
      <c r="D93" s="50"/>
      <c r="E93" s="50"/>
      <c r="F93" s="51"/>
    </row>
    <row r="96" spans="2:13" ht="19.2" thickBot="1" x14ac:dyDescent="0.5">
      <c r="B96" s="22" t="s">
        <v>59</v>
      </c>
      <c r="H96" s="22" t="str">
        <f>+B96</f>
        <v>RODRIGUEZ VERGARA JENNIFFER FABIOLA</v>
      </c>
    </row>
    <row r="97" spans="2:13" ht="18.600000000000001" thickBot="1" x14ac:dyDescent="0.4">
      <c r="B97" s="5" t="s">
        <v>0</v>
      </c>
      <c r="C97" s="5" t="s">
        <v>1</v>
      </c>
      <c r="D97" s="5" t="s">
        <v>11</v>
      </c>
      <c r="E97" s="6" t="s">
        <v>2</v>
      </c>
      <c r="F97" s="6" t="s">
        <v>7</v>
      </c>
      <c r="H97" s="2" t="s">
        <v>3</v>
      </c>
      <c r="I97" s="3" t="s">
        <v>4</v>
      </c>
      <c r="J97" s="3" t="s">
        <v>5</v>
      </c>
      <c r="K97" s="3" t="s">
        <v>6</v>
      </c>
      <c r="L97" s="3" t="s">
        <v>7</v>
      </c>
      <c r="M97" s="4" t="s">
        <v>8</v>
      </c>
    </row>
    <row r="98" spans="2:13" ht="17.399999999999999" x14ac:dyDescent="0.45">
      <c r="B98" s="8">
        <v>15</v>
      </c>
      <c r="C98" s="9">
        <v>0</v>
      </c>
      <c r="D98" s="10">
        <f>+B98+C98</f>
        <v>15</v>
      </c>
      <c r="E98" s="10">
        <f>SUM(B99:B123)</f>
        <v>10</v>
      </c>
      <c r="F98" s="11"/>
      <c r="H98" s="13">
        <v>1</v>
      </c>
      <c r="I98" s="14"/>
      <c r="J98" s="27">
        <v>45691</v>
      </c>
      <c r="K98" s="27">
        <v>45691</v>
      </c>
      <c r="L98" s="35" t="s">
        <v>178</v>
      </c>
      <c r="M98" s="28"/>
    </row>
    <row r="99" spans="2:13" ht="17.399999999999999" x14ac:dyDescent="0.45">
      <c r="B99" s="17">
        <v>5</v>
      </c>
      <c r="C99" s="18">
        <v>0</v>
      </c>
      <c r="D99" s="26">
        <v>45671</v>
      </c>
      <c r="E99" s="26">
        <v>45677</v>
      </c>
      <c r="F99" s="34" t="s">
        <v>91</v>
      </c>
      <c r="H99" s="15">
        <v>1</v>
      </c>
      <c r="I99" s="14"/>
      <c r="J99" s="31">
        <v>45705</v>
      </c>
      <c r="K99" s="31">
        <v>45705</v>
      </c>
      <c r="L99" s="35" t="s">
        <v>179</v>
      </c>
      <c r="M99" s="29"/>
    </row>
    <row r="100" spans="2:13" ht="17.399999999999999" x14ac:dyDescent="0.45">
      <c r="B100" s="17">
        <v>5</v>
      </c>
      <c r="C100" s="18">
        <v>0</v>
      </c>
      <c r="D100" s="26">
        <v>45831</v>
      </c>
      <c r="E100" s="26">
        <v>45835</v>
      </c>
      <c r="F100" s="34" t="s">
        <v>143</v>
      </c>
      <c r="H100" s="15">
        <v>2</v>
      </c>
      <c r="I100" s="14"/>
      <c r="J100" s="31">
        <v>45799</v>
      </c>
      <c r="K100" s="31">
        <v>45800</v>
      </c>
      <c r="L100" s="35" t="s">
        <v>187</v>
      </c>
      <c r="M100" s="29"/>
    </row>
    <row r="101" spans="2:13" ht="17.399999999999999" x14ac:dyDescent="0.45">
      <c r="B101" s="17"/>
      <c r="C101" s="18">
        <v>0</v>
      </c>
      <c r="D101" s="26"/>
      <c r="E101" s="26"/>
      <c r="F101" s="18"/>
      <c r="H101" s="15"/>
      <c r="I101" s="14"/>
      <c r="J101" s="31"/>
      <c r="K101" s="31"/>
      <c r="L101" s="29"/>
      <c r="M101" s="29"/>
    </row>
    <row r="102" spans="2:13" ht="17.399999999999999" x14ac:dyDescent="0.45">
      <c r="B102" s="17"/>
      <c r="C102" s="18">
        <v>0</v>
      </c>
      <c r="D102" s="26"/>
      <c r="E102" s="26"/>
      <c r="F102" s="18"/>
      <c r="H102" s="15"/>
      <c r="I102" s="14"/>
      <c r="J102" s="31"/>
      <c r="K102" s="31"/>
      <c r="L102" s="29"/>
      <c r="M102" s="29"/>
    </row>
    <row r="103" spans="2:13" ht="17.399999999999999" x14ac:dyDescent="0.45">
      <c r="B103" s="17"/>
      <c r="C103" s="18">
        <v>0</v>
      </c>
      <c r="D103" s="26"/>
      <c r="E103" s="26"/>
      <c r="F103" s="18"/>
      <c r="H103" s="15"/>
      <c r="I103" s="14"/>
      <c r="J103" s="29"/>
      <c r="K103" s="29"/>
      <c r="L103" s="29"/>
      <c r="M103" s="29"/>
    </row>
    <row r="104" spans="2:13" ht="17.399999999999999" x14ac:dyDescent="0.45">
      <c r="B104" s="17"/>
      <c r="C104" s="18">
        <v>0</v>
      </c>
      <c r="D104" s="26"/>
      <c r="E104" s="26"/>
      <c r="F104" s="18"/>
      <c r="H104" s="15"/>
      <c r="I104" s="14"/>
      <c r="J104" s="29"/>
      <c r="K104" s="29"/>
      <c r="L104" s="29"/>
      <c r="M104" s="29"/>
    </row>
    <row r="105" spans="2:13" ht="17.399999999999999" x14ac:dyDescent="0.45">
      <c r="B105" s="17"/>
      <c r="C105" s="18">
        <v>0</v>
      </c>
      <c r="D105" s="26"/>
      <c r="E105" s="26"/>
      <c r="F105" s="18"/>
      <c r="H105" s="15"/>
      <c r="I105" s="14"/>
      <c r="J105" s="29"/>
      <c r="K105" s="29"/>
      <c r="L105" s="29"/>
      <c r="M105" s="29"/>
    </row>
    <row r="106" spans="2:13" ht="17.399999999999999" x14ac:dyDescent="0.45">
      <c r="B106" s="17"/>
      <c r="C106" s="18">
        <v>0</v>
      </c>
      <c r="D106" s="26"/>
      <c r="E106" s="26"/>
      <c r="F106" s="18"/>
      <c r="H106" s="15"/>
      <c r="I106" s="14"/>
      <c r="J106" s="29"/>
      <c r="K106" s="29"/>
      <c r="L106" s="29"/>
      <c r="M106" s="29"/>
    </row>
    <row r="107" spans="2:13" ht="17.399999999999999" x14ac:dyDescent="0.45">
      <c r="B107" s="17"/>
      <c r="C107" s="18">
        <v>0</v>
      </c>
      <c r="D107" s="26"/>
      <c r="E107" s="26"/>
      <c r="F107" s="18"/>
      <c r="H107" s="15"/>
      <c r="I107" s="14"/>
      <c r="J107" s="29"/>
      <c r="K107" s="29"/>
      <c r="L107" s="29"/>
      <c r="M107" s="29"/>
    </row>
    <row r="108" spans="2:13" ht="17.399999999999999" x14ac:dyDescent="0.45">
      <c r="B108" s="17"/>
      <c r="C108" s="18">
        <v>0</v>
      </c>
      <c r="D108" s="18"/>
      <c r="E108" s="18"/>
      <c r="F108" s="18"/>
      <c r="H108" s="15"/>
      <c r="I108" s="14"/>
      <c r="J108" s="29"/>
      <c r="K108" s="29"/>
      <c r="L108" s="29"/>
      <c r="M108" s="29"/>
    </row>
    <row r="109" spans="2:13" ht="18" thickBot="1" x14ac:dyDescent="0.5">
      <c r="B109" s="17"/>
      <c r="C109" s="18">
        <v>0</v>
      </c>
      <c r="D109" s="18"/>
      <c r="E109" s="18"/>
      <c r="F109" s="18"/>
      <c r="H109" s="16"/>
      <c r="I109" s="14"/>
      <c r="J109" s="30"/>
      <c r="K109" s="30"/>
      <c r="L109" s="30"/>
      <c r="M109" s="30"/>
    </row>
    <row r="110" spans="2:13" ht="21.6" thickBot="1" x14ac:dyDescent="0.55000000000000004">
      <c r="B110" s="17"/>
      <c r="C110" s="18">
        <v>0</v>
      </c>
      <c r="D110" s="19"/>
      <c r="E110" s="19"/>
      <c r="F110" s="19"/>
      <c r="H110" s="12">
        <f>SUM(H98:H109)</f>
        <v>4</v>
      </c>
      <c r="I110" s="43" t="str">
        <f>IF(H110=6,"YA NO PUEDE SOLICITAR DIAS ADMINISTRATIVOS","PUEDE SOLICITAR DIAS ADMINISTRATIVOS")</f>
        <v>PUEDE SOLICITAR DIAS ADMINISTRATIVOS</v>
      </c>
      <c r="J110" s="44"/>
      <c r="K110" s="44"/>
      <c r="L110" s="44"/>
      <c r="M110" s="45"/>
    </row>
    <row r="111" spans="2:13" ht="21.6" thickBot="1" x14ac:dyDescent="0.55000000000000004">
      <c r="B111" s="17"/>
      <c r="C111" s="18">
        <v>0</v>
      </c>
      <c r="D111" s="19"/>
      <c r="E111" s="19"/>
      <c r="F111" s="19"/>
      <c r="H111" s="23">
        <f>6-H110</f>
        <v>2</v>
      </c>
      <c r="I111" s="43" t="str">
        <f>IF(H111=0,"YA NO CUENTA CON ADMINISTRATIVOS","OK")</f>
        <v>OK</v>
      </c>
      <c r="J111" s="44"/>
      <c r="K111" s="44"/>
      <c r="L111" s="44"/>
      <c r="M111" s="45"/>
    </row>
    <row r="112" spans="2:13" ht="17.399999999999999" x14ac:dyDescent="0.45">
      <c r="B112" s="17"/>
      <c r="C112" s="18">
        <v>0</v>
      </c>
      <c r="D112" s="19"/>
      <c r="E112" s="19"/>
      <c r="F112" s="19"/>
      <c r="H112" s="1"/>
    </row>
    <row r="113" spans="2:13" ht="17.399999999999999" x14ac:dyDescent="0.45">
      <c r="B113" s="17"/>
      <c r="C113" s="18">
        <v>0</v>
      </c>
      <c r="D113" s="19"/>
      <c r="E113" s="19"/>
      <c r="F113" s="19"/>
    </row>
    <row r="114" spans="2:13" ht="17.399999999999999" x14ac:dyDescent="0.45">
      <c r="B114" s="17"/>
      <c r="C114" s="18">
        <v>0</v>
      </c>
      <c r="D114" s="19"/>
      <c r="E114" s="19"/>
      <c r="F114" s="19"/>
      <c r="H114" s="24" t="s">
        <v>54</v>
      </c>
      <c r="I114" s="24"/>
      <c r="J114" s="24"/>
      <c r="K114" s="25"/>
      <c r="L114" s="25"/>
    </row>
    <row r="115" spans="2:13" ht="17.399999999999999" x14ac:dyDescent="0.45">
      <c r="B115" s="17"/>
      <c r="C115" s="18">
        <v>0</v>
      </c>
      <c r="D115" s="19"/>
      <c r="E115" s="19"/>
      <c r="F115" s="19"/>
      <c r="H115" s="24" t="s">
        <v>60</v>
      </c>
      <c r="K115" s="25">
        <v>45292</v>
      </c>
      <c r="L115" s="32" t="s">
        <v>22</v>
      </c>
      <c r="M115" s="33" t="s">
        <v>23</v>
      </c>
    </row>
    <row r="116" spans="2:13" ht="17.399999999999999" x14ac:dyDescent="0.45">
      <c r="B116" s="17"/>
      <c r="C116" s="18">
        <v>0</v>
      </c>
      <c r="D116" s="19"/>
      <c r="E116" s="19"/>
      <c r="F116" s="19"/>
      <c r="H116" s="24" t="s">
        <v>88</v>
      </c>
      <c r="K116" s="25">
        <v>45658</v>
      </c>
      <c r="L116" s="25">
        <v>46022</v>
      </c>
    </row>
    <row r="117" spans="2:13" ht="17.399999999999999" x14ac:dyDescent="0.45">
      <c r="B117" s="17"/>
      <c r="C117" s="18">
        <v>0</v>
      </c>
      <c r="D117" s="19"/>
      <c r="E117" s="19"/>
      <c r="F117" s="19"/>
    </row>
    <row r="118" spans="2:13" ht="17.399999999999999" x14ac:dyDescent="0.45">
      <c r="B118" s="17"/>
      <c r="C118" s="18">
        <v>0</v>
      </c>
      <c r="D118" s="19"/>
      <c r="E118" s="19"/>
      <c r="F118" s="19"/>
    </row>
    <row r="119" spans="2:13" ht="17.399999999999999" x14ac:dyDescent="0.45">
      <c r="B119" s="17"/>
      <c r="C119" s="18">
        <v>0</v>
      </c>
      <c r="D119" s="19"/>
      <c r="E119" s="19"/>
      <c r="F119" s="19"/>
    </row>
    <row r="120" spans="2:13" ht="17.399999999999999" x14ac:dyDescent="0.45">
      <c r="B120" s="17"/>
      <c r="C120" s="18">
        <v>0</v>
      </c>
      <c r="D120" s="19"/>
      <c r="E120" s="19"/>
      <c r="F120" s="19"/>
    </row>
    <row r="121" spans="2:13" ht="17.399999999999999" x14ac:dyDescent="0.45">
      <c r="B121" s="17"/>
      <c r="C121" s="18">
        <v>0</v>
      </c>
      <c r="D121" s="19"/>
      <c r="E121" s="19"/>
      <c r="F121" s="19"/>
    </row>
    <row r="122" spans="2:13" ht="17.399999999999999" x14ac:dyDescent="0.45">
      <c r="B122" s="17"/>
      <c r="C122" s="18">
        <v>0</v>
      </c>
      <c r="D122" s="19"/>
      <c r="E122" s="19"/>
      <c r="F122" s="19"/>
    </row>
    <row r="123" spans="2:13" ht="18" thickBot="1" x14ac:dyDescent="0.5">
      <c r="B123" s="17"/>
      <c r="C123" s="20">
        <v>0</v>
      </c>
      <c r="D123" s="21"/>
      <c r="E123" s="21"/>
      <c r="F123" s="21"/>
    </row>
    <row r="124" spans="2:13" ht="21.6" thickBot="1" x14ac:dyDescent="0.55000000000000004">
      <c r="B124" s="7">
        <f>+D98-E98</f>
        <v>5</v>
      </c>
      <c r="C124" s="46" t="str">
        <f>IF(D98&lt;=E98,"YA NO TIENE FERIADOS","PUEDE SOLICITAR DIAS FERIADOS")</f>
        <v>PUEDE SOLICITAR DIAS FERIADOS</v>
      </c>
      <c r="D124" s="47"/>
      <c r="E124" s="47"/>
      <c r="F124" s="48"/>
    </row>
    <row r="125" spans="2:13" ht="19.2" thickBot="1" x14ac:dyDescent="0.5">
      <c r="C125" s="49" t="str">
        <f>IF(E98&gt;D98,"EXISTE UN ERROR","OK")</f>
        <v>OK</v>
      </c>
      <c r="D125" s="50"/>
      <c r="E125" s="50"/>
      <c r="F125" s="51"/>
    </row>
  </sheetData>
  <mergeCells count="16">
    <mergeCell ref="C125:F125"/>
    <mergeCell ref="I78:M78"/>
    <mergeCell ref="I79:M79"/>
    <mergeCell ref="C92:F92"/>
    <mergeCell ref="C93:F93"/>
    <mergeCell ref="I110:M110"/>
    <mergeCell ref="I16:M16"/>
    <mergeCell ref="I17:M17"/>
    <mergeCell ref="C30:F30"/>
    <mergeCell ref="I111:M111"/>
    <mergeCell ref="C124:F124"/>
    <mergeCell ref="C31:F31"/>
    <mergeCell ref="I47:M47"/>
    <mergeCell ref="I48:M48"/>
    <mergeCell ref="C61:F61"/>
    <mergeCell ref="C62:F62"/>
  </mergeCells>
  <dataValidations count="2">
    <dataValidation type="list" allowBlank="1" showInputMessage="1" showErrorMessage="1" sqref="I98:I109 I36 I66:I71 I73:I77" xr:uid="{810ED3BB-0437-494A-9C69-17980B67D4B3}">
      <formula1>$X$38:$X$40</formula1>
    </dataValidation>
    <dataValidation type="list" allowBlank="1" showInputMessage="1" showErrorMessage="1" sqref="I37:I46 I35 I4:I15 I72" xr:uid="{F3681CFF-C65D-491C-B9F5-4339C67C9BC1}">
      <formula1>$X$2:$X$4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OTROS PROGRAMAS</vt:lpstr>
      <vt:lpstr>CHILE CRECE</vt:lpstr>
      <vt:lpstr>S.EN TU BARRIO</vt:lpstr>
      <vt:lpstr>C.PALIATIVOS</vt:lpstr>
      <vt:lpstr>VIDA SANA</vt:lpstr>
      <vt:lpstr>'OTROS PROGRAMAS'!Área_de_impresión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ALFREDO GAVILAN DIAZ</dc:creator>
  <cp:lastModifiedBy>Usuario de Windows</cp:lastModifiedBy>
  <cp:lastPrinted>2025-11-07T13:00:59Z</cp:lastPrinted>
  <dcterms:created xsi:type="dcterms:W3CDTF">2023-10-24T14:48:48Z</dcterms:created>
  <dcterms:modified xsi:type="dcterms:W3CDTF">2025-12-02T11:48:56Z</dcterms:modified>
</cp:coreProperties>
</file>