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66925"/>
  <mc:AlternateContent xmlns:mc="http://schemas.openxmlformats.org/markup-compatibility/2006">
    <mc:Choice Requires="x15">
      <x15ac:absPath xmlns:x15ac="http://schemas.microsoft.com/office/spreadsheetml/2010/11/ac" url="D:\GESTION SALUD LA CISTERNA\SAPU\PERMISOS Y FERIADOS 2025\HONORARIOS 2025\"/>
    </mc:Choice>
  </mc:AlternateContent>
  <xr:revisionPtr revIDLastSave="0" documentId="13_ncr:1_{9FFD67DC-828A-4C6C-BC2D-80D07AE7A483}" xr6:coauthVersionLast="47" xr6:coauthVersionMax="47" xr10:uidLastSave="{00000000-0000-0000-0000-000000000000}"/>
  <bookViews>
    <workbookView xWindow="0" yWindow="600" windowWidth="23040" windowHeight="12360" xr2:uid="{D624F3A0-9632-42AB-8524-3E758A62C358}"/>
  </bookViews>
  <sheets>
    <sheet name="OTROS PROGRAMAS" sheetId="1" r:id="rId1"/>
    <sheet name="CHILE CRECE" sheetId="2" r:id="rId2"/>
    <sheet name="S.EN TU BARRIO" sheetId="5" r:id="rId3"/>
    <sheet name="C.PALIATIVOS" sheetId="3" r:id="rId4"/>
    <sheet name="VIDA SANA" sheetId="4" r:id="rId5"/>
  </sheets>
  <definedNames>
    <definedName name="_xlnm.Print_Area" localSheetId="0">'OTROS PROGRAMAS'!#REF!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06" i="3" l="1"/>
  <c r="H207" i="3"/>
  <c r="H652" i="5"/>
  <c r="I652" i="5" s="1"/>
  <c r="E640" i="5"/>
  <c r="C667" i="5" s="1"/>
  <c r="D640" i="5"/>
  <c r="B666" i="5" s="1"/>
  <c r="H638" i="5"/>
  <c r="H973" i="1"/>
  <c r="H974" i="1" s="1"/>
  <c r="E961" i="1"/>
  <c r="C988" i="1" s="1"/>
  <c r="D961" i="1"/>
  <c r="C987" i="1" s="1"/>
  <c r="H959" i="1"/>
  <c r="H941" i="1"/>
  <c r="H942" i="1" s="1"/>
  <c r="I942" i="1" s="1"/>
  <c r="E929" i="1"/>
  <c r="C956" i="1" s="1"/>
  <c r="D929" i="1"/>
  <c r="B955" i="1" s="1"/>
  <c r="H927" i="1"/>
  <c r="H653" i="5" l="1"/>
  <c r="I653" i="5" s="1"/>
  <c r="C666" i="5"/>
  <c r="I974" i="1"/>
  <c r="I973" i="1"/>
  <c r="B987" i="1"/>
  <c r="C955" i="1"/>
  <c r="I941" i="1"/>
  <c r="I910" i="1"/>
  <c r="H911" i="1"/>
  <c r="H910" i="1"/>
  <c r="E898" i="1"/>
  <c r="C925" i="1" s="1"/>
  <c r="D898" i="1"/>
  <c r="B924" i="1" s="1"/>
  <c r="H896" i="1"/>
  <c r="I463" i="1"/>
  <c r="H464" i="1"/>
  <c r="H529" i="1"/>
  <c r="I496" i="1"/>
  <c r="H620" i="5"/>
  <c r="E608" i="5"/>
  <c r="C635" i="5" s="1"/>
  <c r="D608" i="5"/>
  <c r="B634" i="5" s="1"/>
  <c r="H606" i="5"/>
  <c r="I878" i="1"/>
  <c r="H879" i="1"/>
  <c r="H878" i="1"/>
  <c r="I879" i="1" s="1"/>
  <c r="E866" i="1"/>
  <c r="C893" i="1" s="1"/>
  <c r="D866" i="1"/>
  <c r="C892" i="1" s="1"/>
  <c r="H864" i="1"/>
  <c r="H846" i="1"/>
  <c r="I846" i="1" s="1"/>
  <c r="E834" i="1"/>
  <c r="C861" i="1" s="1"/>
  <c r="D834" i="1"/>
  <c r="C860" i="1" s="1"/>
  <c r="H832" i="1"/>
  <c r="I815" i="1"/>
  <c r="H816" i="1"/>
  <c r="H815" i="1"/>
  <c r="E803" i="1"/>
  <c r="D803" i="1"/>
  <c r="C829" i="1" s="1"/>
  <c r="H801" i="1"/>
  <c r="H81" i="2"/>
  <c r="H82" i="2" s="1"/>
  <c r="I82" i="2" s="1"/>
  <c r="E69" i="2"/>
  <c r="D69" i="2"/>
  <c r="H67" i="2"/>
  <c r="I784" i="1"/>
  <c r="H785" i="1"/>
  <c r="H784" i="1"/>
  <c r="E772" i="1"/>
  <c r="C799" i="1" s="1"/>
  <c r="D772" i="1"/>
  <c r="C798" i="1" s="1"/>
  <c r="H770" i="1"/>
  <c r="H753" i="1"/>
  <c r="I753" i="1" s="1"/>
  <c r="E741" i="1"/>
  <c r="C768" i="1" s="1"/>
  <c r="D741" i="1"/>
  <c r="C767" i="1" s="1"/>
  <c r="H739" i="1"/>
  <c r="I237" i="3"/>
  <c r="H238" i="3"/>
  <c r="H237" i="3"/>
  <c r="E225" i="3"/>
  <c r="C252" i="3" s="1"/>
  <c r="D225" i="3"/>
  <c r="C251" i="3" s="1"/>
  <c r="H223" i="3"/>
  <c r="C736" i="1"/>
  <c r="B736" i="1"/>
  <c r="H722" i="1"/>
  <c r="I722" i="1" s="1"/>
  <c r="E710" i="1"/>
  <c r="D710" i="1"/>
  <c r="C737" i="1" s="1"/>
  <c r="H708" i="1"/>
  <c r="C705" i="1"/>
  <c r="H691" i="1"/>
  <c r="H692" i="1" s="1"/>
  <c r="E679" i="1"/>
  <c r="D679" i="1"/>
  <c r="B705" i="1" s="1"/>
  <c r="H677" i="1"/>
  <c r="H589" i="5"/>
  <c r="H590" i="5" s="1"/>
  <c r="I590" i="5" s="1"/>
  <c r="E577" i="5"/>
  <c r="D577" i="5"/>
  <c r="C603" i="5" s="1"/>
  <c r="H575" i="5"/>
  <c r="H396" i="5"/>
  <c r="H397" i="5" s="1"/>
  <c r="I397" i="5" s="1"/>
  <c r="E384" i="5"/>
  <c r="C411" i="5" s="1"/>
  <c r="D384" i="5"/>
  <c r="C410" i="5" s="1"/>
  <c r="H382" i="5"/>
  <c r="H335" i="1"/>
  <c r="H336" i="1" s="1"/>
  <c r="I336" i="1" s="1"/>
  <c r="E323" i="1"/>
  <c r="D323" i="1"/>
  <c r="H321" i="1"/>
  <c r="H659" i="1"/>
  <c r="E647" i="1"/>
  <c r="D647" i="1"/>
  <c r="H645" i="1"/>
  <c r="H16" i="5"/>
  <c r="H17" i="5" s="1"/>
  <c r="E4" i="5"/>
  <c r="C31" i="5" s="1"/>
  <c r="D4" i="5"/>
  <c r="H2" i="5"/>
  <c r="H528" i="1"/>
  <c r="E516" i="1"/>
  <c r="D516" i="1"/>
  <c r="H514" i="1"/>
  <c r="H463" i="1"/>
  <c r="E451" i="1"/>
  <c r="D451" i="1"/>
  <c r="H449" i="1"/>
  <c r="H627" i="1"/>
  <c r="H628" i="1" s="1"/>
  <c r="I628" i="1" s="1"/>
  <c r="E615" i="1"/>
  <c r="D615" i="1"/>
  <c r="H613" i="1"/>
  <c r="H595" i="1"/>
  <c r="H596" i="1" s="1"/>
  <c r="I596" i="1" s="1"/>
  <c r="E583" i="1"/>
  <c r="D583" i="1"/>
  <c r="H581" i="1"/>
  <c r="H561" i="1"/>
  <c r="I561" i="1" s="1"/>
  <c r="E549" i="1"/>
  <c r="D549" i="1"/>
  <c r="H547" i="1"/>
  <c r="H496" i="1"/>
  <c r="H497" i="1" s="1"/>
  <c r="E484" i="1"/>
  <c r="D484" i="1"/>
  <c r="H482" i="1"/>
  <c r="H557" i="5"/>
  <c r="H558" i="5" s="1"/>
  <c r="I558" i="5" s="1"/>
  <c r="E545" i="5"/>
  <c r="D545" i="5"/>
  <c r="H543" i="5"/>
  <c r="H525" i="5"/>
  <c r="H526" i="5" s="1"/>
  <c r="I526" i="5" s="1"/>
  <c r="E513" i="5"/>
  <c r="D513" i="5"/>
  <c r="H511" i="5"/>
  <c r="H494" i="5"/>
  <c r="I494" i="5" s="1"/>
  <c r="H493" i="5"/>
  <c r="I493" i="5" s="1"/>
  <c r="E481" i="5"/>
  <c r="D481" i="5"/>
  <c r="C507" i="5" s="1"/>
  <c r="H479" i="5"/>
  <c r="H461" i="5"/>
  <c r="H462" i="5" s="1"/>
  <c r="I462" i="5" s="1"/>
  <c r="E449" i="5"/>
  <c r="D449" i="5"/>
  <c r="H447" i="5"/>
  <c r="H429" i="5"/>
  <c r="H430" i="5" s="1"/>
  <c r="I430" i="5" s="1"/>
  <c r="E417" i="5"/>
  <c r="C444" i="5" s="1"/>
  <c r="D417" i="5"/>
  <c r="H415" i="5"/>
  <c r="H364" i="5"/>
  <c r="H365" i="5" s="1"/>
  <c r="I365" i="5" s="1"/>
  <c r="E352" i="5"/>
  <c r="D352" i="5"/>
  <c r="H350" i="5"/>
  <c r="C347" i="5"/>
  <c r="H333" i="5"/>
  <c r="I333" i="5" s="1"/>
  <c r="E321" i="5"/>
  <c r="D321" i="5"/>
  <c r="H319" i="5"/>
  <c r="H302" i="5"/>
  <c r="H303" i="5" s="1"/>
  <c r="E290" i="5"/>
  <c r="B316" i="5" s="1"/>
  <c r="D290" i="5"/>
  <c r="H288" i="5"/>
  <c r="H271" i="5"/>
  <c r="H272" i="5" s="1"/>
  <c r="I272" i="5" s="1"/>
  <c r="E259" i="5"/>
  <c r="D259" i="5"/>
  <c r="H257" i="5"/>
  <c r="I240" i="5"/>
  <c r="H240" i="5"/>
  <c r="H241" i="5" s="1"/>
  <c r="I241" i="5" s="1"/>
  <c r="E228" i="5"/>
  <c r="D228" i="5"/>
  <c r="H226" i="5"/>
  <c r="H208" i="5"/>
  <c r="H209" i="5" s="1"/>
  <c r="I209" i="5" s="1"/>
  <c r="E196" i="5"/>
  <c r="D196" i="5"/>
  <c r="C222" i="5" s="1"/>
  <c r="H194" i="5"/>
  <c r="H176" i="5"/>
  <c r="H177" i="5" s="1"/>
  <c r="I177" i="5" s="1"/>
  <c r="E164" i="5"/>
  <c r="D164" i="5"/>
  <c r="H162" i="5"/>
  <c r="H145" i="5"/>
  <c r="H146" i="5" s="1"/>
  <c r="I146" i="5" s="1"/>
  <c r="E133" i="5"/>
  <c r="D133" i="5"/>
  <c r="H131" i="5"/>
  <c r="H113" i="5"/>
  <c r="H114" i="5" s="1"/>
  <c r="I114" i="5" s="1"/>
  <c r="E101" i="5"/>
  <c r="D101" i="5"/>
  <c r="B127" i="5" s="1"/>
  <c r="H99" i="5"/>
  <c r="H82" i="5"/>
  <c r="H83" i="5" s="1"/>
  <c r="I83" i="5" s="1"/>
  <c r="E70" i="5"/>
  <c r="D70" i="5"/>
  <c r="H68" i="5"/>
  <c r="H50" i="5"/>
  <c r="H51" i="5" s="1"/>
  <c r="I51" i="5" s="1"/>
  <c r="E38" i="5"/>
  <c r="D38" i="5"/>
  <c r="H36" i="5"/>
  <c r="H110" i="4"/>
  <c r="I110" i="4" s="1"/>
  <c r="E98" i="4"/>
  <c r="D98" i="4"/>
  <c r="H96" i="4"/>
  <c r="H78" i="4"/>
  <c r="H79" i="4" s="1"/>
  <c r="I79" i="4" s="1"/>
  <c r="E66" i="4"/>
  <c r="C93" i="4" s="1"/>
  <c r="D66" i="4"/>
  <c r="H64" i="4"/>
  <c r="H47" i="4"/>
  <c r="H48" i="4" s="1"/>
  <c r="I48" i="4" s="1"/>
  <c r="E35" i="4"/>
  <c r="D35" i="4"/>
  <c r="H33" i="4"/>
  <c r="H16" i="4"/>
  <c r="H17" i="4" s="1"/>
  <c r="I17" i="4" s="1"/>
  <c r="E4" i="4"/>
  <c r="C30" i="4" s="1"/>
  <c r="D4" i="4"/>
  <c r="H2" i="4"/>
  <c r="H206" i="3"/>
  <c r="E194" i="3"/>
  <c r="D194" i="3"/>
  <c r="C221" i="3" s="1"/>
  <c r="H192" i="3"/>
  <c r="H175" i="3"/>
  <c r="H176" i="3" s="1"/>
  <c r="I176" i="3" s="1"/>
  <c r="E163" i="3"/>
  <c r="C190" i="3" s="1"/>
  <c r="D163" i="3"/>
  <c r="C189" i="3" s="1"/>
  <c r="H161" i="3"/>
  <c r="I144" i="3"/>
  <c r="H144" i="3"/>
  <c r="H145" i="3" s="1"/>
  <c r="I145" i="3" s="1"/>
  <c r="E132" i="3"/>
  <c r="D132" i="3"/>
  <c r="C159" i="3" s="1"/>
  <c r="H130" i="3"/>
  <c r="B126" i="3"/>
  <c r="H113" i="3"/>
  <c r="I113" i="3" s="1"/>
  <c r="H112" i="3"/>
  <c r="I112" i="3" s="1"/>
  <c r="E100" i="3"/>
  <c r="C127" i="3" s="1"/>
  <c r="D100" i="3"/>
  <c r="H98" i="3"/>
  <c r="C94" i="3"/>
  <c r="B94" i="3"/>
  <c r="H81" i="3"/>
  <c r="I81" i="3" s="1"/>
  <c r="I80" i="3"/>
  <c r="H80" i="3"/>
  <c r="E68" i="3"/>
  <c r="D68" i="3"/>
  <c r="C95" i="3" s="1"/>
  <c r="H66" i="3"/>
  <c r="H48" i="3"/>
  <c r="H49" i="3" s="1"/>
  <c r="I49" i="3" s="1"/>
  <c r="E36" i="3"/>
  <c r="C63" i="3" s="1"/>
  <c r="D36" i="3"/>
  <c r="C62" i="3" s="1"/>
  <c r="H34" i="3"/>
  <c r="H16" i="3"/>
  <c r="E4" i="3"/>
  <c r="D4" i="3"/>
  <c r="C31" i="3" s="1"/>
  <c r="H2" i="3"/>
  <c r="H2" i="2"/>
  <c r="D4" i="2"/>
  <c r="C30" i="2" s="1"/>
  <c r="E4" i="2"/>
  <c r="H16" i="2"/>
  <c r="I16" i="2"/>
  <c r="H17" i="2"/>
  <c r="I17" i="2"/>
  <c r="B30" i="2"/>
  <c r="C31" i="2"/>
  <c r="H36" i="2"/>
  <c r="D38" i="2"/>
  <c r="E38" i="2"/>
  <c r="C64" i="2" s="1"/>
  <c r="H50" i="2"/>
  <c r="I50" i="2"/>
  <c r="H51" i="2"/>
  <c r="I51" i="2" s="1"/>
  <c r="B64" i="2"/>
  <c r="I207" i="3" l="1"/>
  <c r="I302" i="5"/>
  <c r="I303" i="5"/>
  <c r="I911" i="1"/>
  <c r="C924" i="1"/>
  <c r="I529" i="1"/>
  <c r="I528" i="1"/>
  <c r="H621" i="5"/>
  <c r="I621" i="5" s="1"/>
  <c r="I620" i="5"/>
  <c r="C634" i="5"/>
  <c r="B892" i="1"/>
  <c r="H847" i="1"/>
  <c r="I847" i="1" s="1"/>
  <c r="B860" i="1"/>
  <c r="C159" i="5"/>
  <c r="C830" i="1"/>
  <c r="I816" i="1"/>
  <c r="B829" i="1"/>
  <c r="C95" i="2"/>
  <c r="C96" i="2"/>
  <c r="I81" i="2"/>
  <c r="B95" i="2"/>
  <c r="I785" i="1"/>
  <c r="B798" i="1"/>
  <c r="H754" i="1"/>
  <c r="I754" i="1"/>
  <c r="B767" i="1"/>
  <c r="I238" i="3"/>
  <c r="B251" i="3"/>
  <c r="H723" i="1"/>
  <c r="I723" i="1" s="1"/>
  <c r="I691" i="1"/>
  <c r="I692" i="1"/>
  <c r="C706" i="1"/>
  <c r="C604" i="5"/>
  <c r="I589" i="5"/>
  <c r="B603" i="5"/>
  <c r="B349" i="1"/>
  <c r="C124" i="4"/>
  <c r="I78" i="4"/>
  <c r="I396" i="5"/>
  <c r="B410" i="5"/>
  <c r="C540" i="5"/>
  <c r="C30" i="5"/>
  <c r="B96" i="5"/>
  <c r="B159" i="5"/>
  <c r="I16" i="5"/>
  <c r="C61" i="4"/>
  <c r="C62" i="4"/>
  <c r="C673" i="1"/>
  <c r="C610" i="1"/>
  <c r="C510" i="1"/>
  <c r="C641" i="1"/>
  <c r="C542" i="1"/>
  <c r="C349" i="1"/>
  <c r="C350" i="1"/>
  <c r="I335" i="1"/>
  <c r="B477" i="1"/>
  <c r="C543" i="1"/>
  <c r="C674" i="1"/>
  <c r="H660" i="1"/>
  <c r="I660" i="1" s="1"/>
  <c r="I659" i="1"/>
  <c r="B673" i="1"/>
  <c r="I17" i="5"/>
  <c r="B30" i="5"/>
  <c r="I208" i="5"/>
  <c r="B475" i="5"/>
  <c r="B64" i="5"/>
  <c r="C539" i="5"/>
  <c r="C379" i="5"/>
  <c r="C286" i="5"/>
  <c r="C348" i="5"/>
  <c r="B222" i="5"/>
  <c r="C571" i="5"/>
  <c r="I113" i="5"/>
  <c r="B542" i="1"/>
  <c r="H562" i="1"/>
  <c r="I562" i="1" s="1"/>
  <c r="C642" i="1"/>
  <c r="C477" i="1"/>
  <c r="C478" i="1"/>
  <c r="I464" i="1"/>
  <c r="B575" i="1"/>
  <c r="C511" i="1"/>
  <c r="C575" i="1"/>
  <c r="C609" i="1"/>
  <c r="I627" i="1"/>
  <c r="B641" i="1"/>
  <c r="I595" i="1"/>
  <c r="B609" i="1"/>
  <c r="H17" i="3"/>
  <c r="I17" i="3" s="1"/>
  <c r="I271" i="5"/>
  <c r="H334" i="5"/>
  <c r="I334" i="5" s="1"/>
  <c r="C576" i="1"/>
  <c r="I461" i="5"/>
  <c r="B30" i="4"/>
  <c r="I47" i="4"/>
  <c r="B61" i="4"/>
  <c r="C125" i="4"/>
  <c r="B443" i="5"/>
  <c r="C572" i="5"/>
  <c r="I50" i="5"/>
  <c r="C223" i="5"/>
  <c r="C255" i="5"/>
  <c r="I557" i="5"/>
  <c r="C96" i="5"/>
  <c r="C160" i="5"/>
  <c r="B190" i="5"/>
  <c r="B347" i="5"/>
  <c r="B378" i="5"/>
  <c r="I429" i="5"/>
  <c r="I82" i="5"/>
  <c r="C285" i="5"/>
  <c r="C443" i="5"/>
  <c r="C508" i="5"/>
  <c r="I145" i="5"/>
  <c r="I176" i="5"/>
  <c r="C97" i="5"/>
  <c r="C128" i="5"/>
  <c r="B285" i="5"/>
  <c r="I364" i="5"/>
  <c r="I497" i="1"/>
  <c r="B510" i="1"/>
  <c r="C64" i="5"/>
  <c r="C190" i="5"/>
  <c r="C316" i="5"/>
  <c r="C475" i="5"/>
  <c r="I525" i="5"/>
  <c r="C65" i="5"/>
  <c r="C191" i="5"/>
  <c r="C317" i="5"/>
  <c r="C476" i="5"/>
  <c r="B507" i="5"/>
  <c r="B254" i="5"/>
  <c r="B539" i="5"/>
  <c r="C127" i="5"/>
  <c r="C254" i="5"/>
  <c r="C378" i="5"/>
  <c r="B571" i="5"/>
  <c r="B92" i="4"/>
  <c r="H111" i="4"/>
  <c r="I111" i="4" s="1"/>
  <c r="C92" i="4"/>
  <c r="I16" i="4"/>
  <c r="B124" i="4"/>
  <c r="C31" i="4"/>
  <c r="I48" i="3"/>
  <c r="C126" i="3"/>
  <c r="I175" i="3"/>
  <c r="B30" i="3"/>
  <c r="B158" i="3"/>
  <c r="I16" i="3"/>
  <c r="C30" i="3"/>
  <c r="C158" i="3"/>
  <c r="B62" i="3"/>
  <c r="B189" i="3"/>
  <c r="B220" i="3"/>
  <c r="C220" i="3"/>
  <c r="C65" i="2"/>
  <c r="H431" i="1"/>
  <c r="E419" i="1"/>
  <c r="D419" i="1"/>
  <c r="H417" i="1"/>
  <c r="I431" i="1" l="1"/>
  <c r="H432" i="1"/>
  <c r="I432" i="1" s="1"/>
  <c r="C446" i="1"/>
  <c r="C445" i="1"/>
  <c r="B445" i="1"/>
  <c r="H400" i="1"/>
  <c r="H401" i="1" s="1"/>
  <c r="E388" i="1"/>
  <c r="D388" i="1"/>
  <c r="H386" i="1"/>
  <c r="H368" i="1"/>
  <c r="E356" i="1"/>
  <c r="D356" i="1"/>
  <c r="H354" i="1"/>
  <c r="H304" i="1"/>
  <c r="H305" i="1" s="1"/>
  <c r="I305" i="1" s="1"/>
  <c r="E292" i="1"/>
  <c r="D292" i="1"/>
  <c r="H290" i="1"/>
  <c r="H272" i="1"/>
  <c r="H273" i="1" s="1"/>
  <c r="I273" i="1" s="1"/>
  <c r="E260" i="1"/>
  <c r="D260" i="1"/>
  <c r="H258" i="1"/>
  <c r="H240" i="1"/>
  <c r="I240" i="1" s="1"/>
  <c r="E228" i="1"/>
  <c r="D228" i="1"/>
  <c r="C254" i="1" s="1"/>
  <c r="H226" i="1"/>
  <c r="I368" i="1" l="1"/>
  <c r="H369" i="1"/>
  <c r="C318" i="1"/>
  <c r="B414" i="1"/>
  <c r="C382" i="1"/>
  <c r="C286" i="1"/>
  <c r="C287" i="1"/>
  <c r="C255" i="1"/>
  <c r="C319" i="1"/>
  <c r="C415" i="1"/>
  <c r="C414" i="1"/>
  <c r="I400" i="1"/>
  <c r="I369" i="1"/>
  <c r="I401" i="1"/>
  <c r="C383" i="1"/>
  <c r="B382" i="1"/>
  <c r="I304" i="1"/>
  <c r="B318" i="1"/>
  <c r="H241" i="1"/>
  <c r="I241" i="1" s="1"/>
  <c r="I272" i="1"/>
  <c r="B254" i="1"/>
  <c r="B286" i="1"/>
  <c r="H207" i="1" l="1"/>
  <c r="E195" i="1"/>
  <c r="D195" i="1"/>
  <c r="H193" i="1"/>
  <c r="H175" i="1"/>
  <c r="I175" i="1" s="1"/>
  <c r="E163" i="1"/>
  <c r="D163" i="1"/>
  <c r="H161" i="1"/>
  <c r="H144" i="1"/>
  <c r="H145" i="1" s="1"/>
  <c r="I145" i="1" s="1"/>
  <c r="E132" i="1"/>
  <c r="D132" i="1"/>
  <c r="H130" i="1"/>
  <c r="H111" i="1"/>
  <c r="H112" i="1" s="1"/>
  <c r="I112" i="1" s="1"/>
  <c r="E99" i="1"/>
  <c r="D99" i="1"/>
  <c r="H97" i="1"/>
  <c r="H79" i="1"/>
  <c r="E67" i="1"/>
  <c r="D67" i="1"/>
  <c r="H65" i="1"/>
  <c r="H47" i="1"/>
  <c r="H48" i="1" s="1"/>
  <c r="I48" i="1" s="1"/>
  <c r="E35" i="1"/>
  <c r="D35" i="1"/>
  <c r="H33" i="1"/>
  <c r="H16" i="1"/>
  <c r="H17" i="1" s="1"/>
  <c r="I17" i="1" s="1"/>
  <c r="E4" i="1"/>
  <c r="D4" i="1"/>
  <c r="H2" i="1"/>
  <c r="H208" i="1" l="1"/>
  <c r="I208" i="1" s="1"/>
  <c r="I207" i="1"/>
  <c r="I79" i="1"/>
  <c r="H80" i="1"/>
  <c r="I80" i="1" s="1"/>
  <c r="C125" i="1"/>
  <c r="C189" i="1"/>
  <c r="B61" i="1"/>
  <c r="C31" i="1"/>
  <c r="C62" i="1"/>
  <c r="B93" i="1"/>
  <c r="C190" i="1"/>
  <c r="B221" i="1"/>
  <c r="C30" i="1"/>
  <c r="C158" i="1"/>
  <c r="C222" i="1"/>
  <c r="C221" i="1"/>
  <c r="H176" i="1"/>
  <c r="I176" i="1" s="1"/>
  <c r="B189" i="1"/>
  <c r="C159" i="1"/>
  <c r="I144" i="1"/>
  <c r="B158" i="1"/>
  <c r="C126" i="1"/>
  <c r="I111" i="1"/>
  <c r="B125" i="1"/>
  <c r="C94" i="1"/>
  <c r="C93" i="1"/>
  <c r="I47" i="1"/>
  <c r="C61" i="1"/>
  <c r="I16" i="1"/>
  <c r="B30" i="1"/>
</calcChain>
</file>

<file path=xl/sharedStrings.xml><?xml version="1.0" encoding="utf-8"?>
<sst xmlns="http://schemas.openxmlformats.org/spreadsheetml/2006/main" count="1212" uniqueCount="146">
  <si>
    <t>DIAS FERIADO LEGAL</t>
  </si>
  <si>
    <t>POSTERGADOS</t>
  </si>
  <si>
    <t>SOLICITADOS</t>
  </si>
  <si>
    <t>DIAS</t>
  </si>
  <si>
    <t>AM/PM</t>
  </si>
  <si>
    <t>FECHA INICIO</t>
  </si>
  <si>
    <t>FECHA TERMINO</t>
  </si>
  <si>
    <t>FECHA DECRETO</t>
  </si>
  <si>
    <t>OBSERVACION</t>
  </si>
  <si>
    <t>AM</t>
  </si>
  <si>
    <t>PM</t>
  </si>
  <si>
    <t>DIAS DISPONIBLES</t>
  </si>
  <si>
    <t>CATALAN CORTES JENIFFER SIBIL</t>
  </si>
  <si>
    <t>GONZALEZ MONTECINOS SANDRA</t>
  </si>
  <si>
    <t>VIDAL DIAZ MONICA PAULINA</t>
  </si>
  <si>
    <t>MARTINEZ GORIGOITIA NICOLE PAZ</t>
  </si>
  <si>
    <t>PACHECO AGUILAR GISSELA E.</t>
  </si>
  <si>
    <t>SALAZAR PONCE JESSICA DEL CARMEN</t>
  </si>
  <si>
    <t>CHAVEZ PIZARRO PATRICIA ELIANA</t>
  </si>
  <si>
    <t>FARIAS ALCANTAR FRANCISCA ESPERANZA</t>
  </si>
  <si>
    <t>MIGRANTES</t>
  </si>
  <si>
    <t>FACILITADORA</t>
  </si>
  <si>
    <t>ENERO</t>
  </si>
  <si>
    <t>33 HRS.</t>
  </si>
  <si>
    <t>FIGUEROA ESPINOZA PAMELA F.</t>
  </si>
  <si>
    <t>CHILE CRECE CONTIGO</t>
  </si>
  <si>
    <t>ENFERMERA</t>
  </si>
  <si>
    <t>44 HRS.</t>
  </si>
  <si>
    <t>FAURE HUECHUHUAL CAMILA FERNANDA</t>
  </si>
  <si>
    <t>CUIDADOS PALIATIVOS</t>
  </si>
  <si>
    <t>TENS</t>
  </si>
  <si>
    <t>IBACACHE PASTEN MARJORIE ANDREA</t>
  </si>
  <si>
    <t>OCTUBRE</t>
  </si>
  <si>
    <t>JIMENEZ RAVANALES WLADIMIR ANDRES</t>
  </si>
  <si>
    <t>ENFERMERO</t>
  </si>
  <si>
    <t xml:space="preserve">MALDONADO VARGAS NICOLAS ANDRES </t>
  </si>
  <si>
    <t>KINESIOLOGO</t>
  </si>
  <si>
    <t>SEPTIEMBRE</t>
  </si>
  <si>
    <t>PERALTA SALGADO ETYARE FERNANDA</t>
  </si>
  <si>
    <t>MELLADO TRONCOSO CAMILA CONSTANZA</t>
  </si>
  <si>
    <t>IMÁGENES DIAGNOSTICAS</t>
  </si>
  <si>
    <t>ABRIL</t>
  </si>
  <si>
    <t>PEREZ POLANCO PEDRO TOMAS</t>
  </si>
  <si>
    <t>MAS ADULTOS MAYORES</t>
  </si>
  <si>
    <t>TERAPEUTA OCUPACIONAL</t>
  </si>
  <si>
    <t>JULIO</t>
  </si>
  <si>
    <t>ROMERO VALENCIA ORNELLA FRANCISCA</t>
  </si>
  <si>
    <t>PLAN BASICO SENDA</t>
  </si>
  <si>
    <t>PSICOLOGA</t>
  </si>
  <si>
    <t>DICIEMBRE</t>
  </si>
  <si>
    <t>22 HRS.</t>
  </si>
  <si>
    <t>CANIULLAN NAVARRO SELAMITT NAINA</t>
  </si>
  <si>
    <t>SALUD MENTAL</t>
  </si>
  <si>
    <t>ARENAS BRAYSON BARBARA VENECIA</t>
  </si>
  <si>
    <t>VIDA SANA</t>
  </si>
  <si>
    <t>NUTRICIONISTA</t>
  </si>
  <si>
    <t>LORCA ESPINOZA CRISTIAN FERNANDO</t>
  </si>
  <si>
    <t>MONTALVA SAN MARTIN ANTONIA ISIDORA</t>
  </si>
  <si>
    <t>PROFESOR EDUCACION FISICA</t>
  </si>
  <si>
    <t>RODRIGUEZ VERGARA JENNIFFER FABIOLA</t>
  </si>
  <si>
    <t>PROFESORA EDUCACION FISICA</t>
  </si>
  <si>
    <t>DIAZ ISAMIT JENNIFER ANDREA</t>
  </si>
  <si>
    <t>FONOAUDIOLOGA</t>
  </si>
  <si>
    <t>ATENCION INTEGRAL</t>
  </si>
  <si>
    <t>MONTES MORALES MICHELLE A.</t>
  </si>
  <si>
    <t>OLIVARES SANCHEZ DANIELA</t>
  </si>
  <si>
    <t>BUSTOS ALVAREZ TERESA</t>
  </si>
  <si>
    <t>SALUD EN TU BARRIO</t>
  </si>
  <si>
    <t>ADMINISTRATIVA</t>
  </si>
  <si>
    <t>CAMPOS CAMPOS URZULA FRANCISCA</t>
  </si>
  <si>
    <t>ODONTOLOGA</t>
  </si>
  <si>
    <t>AUXILIAR DE SERVICIOS</t>
  </si>
  <si>
    <t xml:space="preserve">ADMINISTRATIVA </t>
  </si>
  <si>
    <t>AGOSTO</t>
  </si>
  <si>
    <t>GUEVARA SOTO ROMINA PAOLA</t>
  </si>
  <si>
    <t>FEBRERO</t>
  </si>
  <si>
    <t xml:space="preserve">MUÑOZ JIMENEZ FRANCISCA BELEN </t>
  </si>
  <si>
    <t>MUÑOZ ALVAREZ THAIS</t>
  </si>
  <si>
    <t>NOVIEMBRE</t>
  </si>
  <si>
    <t>AUXILIAR DE ASEO</t>
  </si>
  <si>
    <t>MAYO</t>
  </si>
  <si>
    <t>SANCHEZ SAAVEDRA CLAUDIA ANDREA</t>
  </si>
  <si>
    <t>ZUÑIGA ARAYA YOSELINNE E.</t>
  </si>
  <si>
    <t>TONS</t>
  </si>
  <si>
    <t>NO REGISTRA</t>
  </si>
  <si>
    <t>MEZILUS GABRIELA</t>
  </si>
  <si>
    <t>PLAN BASICO SEND</t>
  </si>
  <si>
    <t>EDUARDO FREI M.</t>
  </si>
  <si>
    <t>SANTA ANSELMA</t>
  </si>
  <si>
    <t>DEPARTAMENTO DE SALUD</t>
  </si>
  <si>
    <t>NUÑEZ OSSE TIARA BELEN</t>
  </si>
  <si>
    <t>1126-19/03/2025</t>
  </si>
  <si>
    <t>1127-19/03/2025</t>
  </si>
  <si>
    <t>1128-19/03/2025</t>
  </si>
  <si>
    <t xml:space="preserve">   </t>
  </si>
  <si>
    <t>1285-31/03/2025</t>
  </si>
  <si>
    <t>OCAMPO MOYA GINFIED ANDREA</t>
  </si>
  <si>
    <t>1274-31/03/2025</t>
  </si>
  <si>
    <t>BAEZA GONZALEZ YESENIA ESTRELLA</t>
  </si>
  <si>
    <t>PROGRAMA SALUD REPRODUCTIVA</t>
  </si>
  <si>
    <t>ASPEE MATHEWS LAURA CRISTINA</t>
  </si>
  <si>
    <t>MATRONA</t>
  </si>
  <si>
    <t>SILVA LARA KARLA VALENTINA</t>
  </si>
  <si>
    <t>EDUARDO FREI</t>
  </si>
  <si>
    <t>PROGRAMA SALUD RESPIRATORIA</t>
  </si>
  <si>
    <t>VELASQUEZ NAVARRO DANIELA FERNANDA</t>
  </si>
  <si>
    <t>MERY NECULQUEO LIZA PAZ</t>
  </si>
  <si>
    <t>1557-29/04/2025</t>
  </si>
  <si>
    <t>1558-29/04/2025</t>
  </si>
  <si>
    <t>1559-29/04/2025</t>
  </si>
  <si>
    <t>1560-29/04/2025</t>
  </si>
  <si>
    <t>1561-29/04/2025</t>
  </si>
  <si>
    <t>1562-29/04/2025</t>
  </si>
  <si>
    <t>NO REGISTRADO</t>
  </si>
  <si>
    <t>VALENCIA TORRES ALYNNE CAMILA</t>
  </si>
  <si>
    <t>PROYECTO METAS VACUNATORIO</t>
  </si>
  <si>
    <t>GONZALEZ HAMASAKI JASMIN PATRICIA</t>
  </si>
  <si>
    <t>TRONCOSO TRONCOSO CINDY SCARLETT</t>
  </si>
  <si>
    <t>PROGRAMA PRAPS SALUD RESPIRATORIA</t>
  </si>
  <si>
    <t>GUTIERREZ UGALDE MELANIE VERONICA</t>
  </si>
  <si>
    <t>PASTEN FARIAS ANDREA</t>
  </si>
  <si>
    <t>BERTELLI RICARDI CINZIA</t>
  </si>
  <si>
    <t>PROGRAMA UNIVERSALIZACION EN APS</t>
  </si>
  <si>
    <t>SEPULVEDA SALGADO CAMILA ANDREA</t>
  </si>
  <si>
    <t>MEDINA LEPE KATHERINE ANGELICA</t>
  </si>
  <si>
    <t>OLIVERO MARTINEZ KARINA ANDREA</t>
  </si>
  <si>
    <t>PALMA MILLA ROSA AMALIA</t>
  </si>
  <si>
    <t>AUXILIAR SERVICIOS</t>
  </si>
  <si>
    <t>SALGADO DOMINGUEZ JESSICA LORENA</t>
  </si>
  <si>
    <t>RAMIREZ GUTIERREZ CAMILA JAVIERA</t>
  </si>
  <si>
    <t>DROGUETT SANTIBAÑEZ EVELYN PAULINA</t>
  </si>
  <si>
    <t>ESTRADA GUTIERREZ EVELYN FRANCHESCA</t>
  </si>
  <si>
    <t>HERNANDEZ BUGUEÑO JOSEFA PAZ</t>
  </si>
  <si>
    <t>02/06/20525</t>
  </si>
  <si>
    <t>DE LA FUENTE FLORES HOREALIS BELEN</t>
  </si>
  <si>
    <t>PARRA MORALES CATALINA BELEN</t>
  </si>
  <si>
    <t>PALMA ZAPATA CAMILA GENESIS IGNACIA</t>
  </si>
  <si>
    <t>IBARRA MONCADA VALERIA</t>
  </si>
  <si>
    <t>ZAMORA TELLEZ NATHALIE PATRICIA</t>
  </si>
  <si>
    <t>VILLEGAS MELLI MARJORIE NICOLE</t>
  </si>
  <si>
    <t>LEIVA GUAJARDO FRANCESCA</t>
  </si>
  <si>
    <t>PROGRAMA RESOLUTIVIDAD</t>
  </si>
  <si>
    <t>DIRECCION DE SALUD</t>
  </si>
  <si>
    <t>VALDES FUENTES CATALINA ANTONIETA ISIDORA</t>
  </si>
  <si>
    <t>MUÑOZ CHAVEZ NORMA CLARA</t>
  </si>
  <si>
    <t>CARRASCO ARAYA ALANIS BELEN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</si>
</sst>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2" formatCode="_ &quot;$&quot;* #,##0_ ;_ &quot;$&quot;* \-#,##0_ ;_ &quot;$&quot;* &quot;-&quot;_ ;_ @_ "/>
    <numFmt numFmtId="164" formatCode="#\ ?/2"/>
  </numFmts>
  <fonts count="10" x14ac:knownFonts="1">
    <font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theme="1"/>
      <name val="Arial Black"/>
      <family val="2"/>
    </font>
    <font>
      <sz val="12"/>
      <color rgb="FFFF0000"/>
      <name val="Arial Black"/>
      <family val="2"/>
    </font>
    <font>
      <sz val="14"/>
      <color theme="1"/>
      <name val="Arial Black"/>
      <family val="2"/>
    </font>
    <font>
      <b/>
      <sz val="11"/>
      <color rgb="FFFF0000"/>
      <name val="Arial Black"/>
      <family val="2"/>
    </font>
    <font>
      <b/>
      <sz val="12"/>
      <color rgb="FFFF0000"/>
      <name val="Arial Black"/>
      <family val="2"/>
    </font>
    <font>
      <sz val="14"/>
      <color rgb="FFFF0000"/>
      <name val="Arial Black"/>
      <family val="2"/>
    </font>
    <font>
      <b/>
      <sz val="11"/>
      <color theme="1"/>
      <name val="Arial Black"/>
      <family val="2"/>
    </font>
    <font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2" fontId="9" fillId="0" borderId="0" applyFont="0" applyFill="0" applyBorder="0" applyAlignment="0" applyProtection="0"/>
  </cellStyleXfs>
  <cellXfs count="48">
    <xf numFmtId="0" fontId="0" fillId="0" borderId="0" xfId="0"/>
    <xf numFmtId="164" fontId="0" fillId="0" borderId="0" xfId="0" applyNumberFormat="1"/>
    <xf numFmtId="0" fontId="1" fillId="2" borderId="4" xfId="0" applyFont="1" applyFill="1" applyBorder="1"/>
    <xf numFmtId="0" fontId="1" fillId="2" borderId="5" xfId="0" applyFont="1" applyFill="1" applyBorder="1"/>
    <xf numFmtId="0" fontId="1" fillId="2" borderId="6" xfId="0" applyFont="1" applyFill="1" applyBorder="1"/>
    <xf numFmtId="0" fontId="1" fillId="2" borderId="7" xfId="0" applyFont="1" applyFill="1" applyBorder="1"/>
    <xf numFmtId="0" fontId="1" fillId="2" borderId="7" xfId="0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/>
    <xf numFmtId="0" fontId="2" fillId="5" borderId="1" xfId="0" applyFont="1" applyFill="1" applyBorder="1" applyAlignment="1">
      <alignment horizontal="center"/>
    </xf>
    <xf numFmtId="0" fontId="2" fillId="6" borderId="1" xfId="0" applyFont="1" applyFill="1" applyBorder="1"/>
    <xf numFmtId="164" fontId="4" fillId="3" borderId="2" xfId="0" applyNumberFormat="1" applyFont="1" applyFill="1" applyBorder="1"/>
    <xf numFmtId="164" fontId="2" fillId="7" borderId="3" xfId="0" applyNumberFormat="1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164" fontId="2" fillId="7" borderId="1" xfId="0" applyNumberFormat="1" applyFont="1" applyFill="1" applyBorder="1" applyAlignment="1">
      <alignment horizontal="center"/>
    </xf>
    <xf numFmtId="164" fontId="2" fillId="7" borderId="7" xfId="0" applyNumberFormat="1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2" fillId="8" borderId="1" xfId="0" applyFont="1" applyFill="1" applyBorder="1"/>
    <xf numFmtId="0" fontId="0" fillId="8" borderId="1" xfId="0" applyFill="1" applyBorder="1"/>
    <xf numFmtId="0" fontId="2" fillId="8" borderId="7" xfId="0" applyFont="1" applyFill="1" applyBorder="1"/>
    <xf numFmtId="0" fontId="0" fillId="8" borderId="7" xfId="0" applyFill="1" applyBorder="1"/>
    <xf numFmtId="0" fontId="6" fillId="0" borderId="0" xfId="0" applyFont="1"/>
    <xf numFmtId="164" fontId="7" fillId="3" borderId="2" xfId="0" applyNumberFormat="1" applyFont="1" applyFill="1" applyBorder="1"/>
    <xf numFmtId="0" fontId="5" fillId="0" borderId="0" xfId="0" applyFont="1"/>
    <xf numFmtId="14" fontId="5" fillId="0" borderId="0" xfId="0" applyNumberFormat="1" applyFont="1"/>
    <xf numFmtId="14" fontId="2" fillId="8" borderId="1" xfId="0" applyNumberFormat="1" applyFont="1" applyFill="1" applyBorder="1"/>
    <xf numFmtId="14" fontId="8" fillId="7" borderId="3" xfId="0" applyNumberFormat="1" applyFont="1" applyFill="1" applyBorder="1"/>
    <xf numFmtId="0" fontId="8" fillId="7" borderId="3" xfId="0" applyFont="1" applyFill="1" applyBorder="1"/>
    <xf numFmtId="0" fontId="8" fillId="7" borderId="1" xfId="0" applyFont="1" applyFill="1" applyBorder="1"/>
    <xf numFmtId="0" fontId="8" fillId="7" borderId="7" xfId="0" applyFont="1" applyFill="1" applyBorder="1"/>
    <xf numFmtId="14" fontId="8" fillId="7" borderId="1" xfId="0" applyNumberFormat="1" applyFont="1" applyFill="1" applyBorder="1"/>
    <xf numFmtId="14" fontId="5" fillId="2" borderId="0" xfId="0" applyNumberFormat="1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2" borderId="1" xfId="0" applyFont="1" applyFill="1" applyBorder="1"/>
    <xf numFmtId="0" fontId="8" fillId="2" borderId="1" xfId="0" applyFont="1" applyFill="1" applyBorder="1"/>
    <xf numFmtId="0" fontId="0" fillId="9" borderId="0" xfId="0" applyFill="1"/>
    <xf numFmtId="42" fontId="0" fillId="10" borderId="0" xfId="1" applyFont="1" applyFill="1"/>
    <xf numFmtId="0" fontId="0" fillId="10" borderId="0" xfId="0" applyFill="1"/>
    <xf numFmtId="0" fontId="3" fillId="2" borderId="8" xfId="0" applyFont="1" applyFill="1" applyBorder="1" applyAlignment="1">
      <alignment horizontal="center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3" fillId="2" borderId="12" xfId="0" applyFont="1" applyFill="1" applyBorder="1" applyAlignment="1">
      <alignment horizontal="center"/>
    </xf>
    <xf numFmtId="0" fontId="3" fillId="2" borderId="13" xfId="0" applyFont="1" applyFill="1" applyBorder="1" applyAlignment="1">
      <alignment horizontal="center"/>
    </xf>
    <xf numFmtId="0" fontId="3" fillId="2" borderId="14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/>
    </xf>
  </cellXfs>
  <cellStyles count="2">
    <cellStyle name="Moneda [0]" xfId="1" builtinId="7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59AFAF-B2D8-4461-AB8B-56ABCA45E8CF}">
  <sheetPr>
    <tabColor theme="9" tint="0.39997558519241921"/>
    <pageSetUpPr fitToPage="1"/>
  </sheetPr>
  <dimension ref="A1:X988"/>
  <sheetViews>
    <sheetView tabSelected="1" zoomScale="70" zoomScaleNormal="70" workbookViewId="0"/>
  </sheetViews>
  <sheetFormatPr baseColWidth="10" defaultRowHeight="14.4" x14ac:dyDescent="0.3"/>
  <cols>
    <col min="1" max="1" width="5.88671875" customWidth="1"/>
    <col min="2" max="2" width="24.5546875" bestFit="1" customWidth="1"/>
    <col min="3" max="3" width="17.88671875" bestFit="1" customWidth="1"/>
    <col min="4" max="4" width="21.77734375" bestFit="1" customWidth="1"/>
    <col min="5" max="5" width="16" bestFit="1" customWidth="1"/>
    <col min="6" max="6" width="20.5546875" bestFit="1" customWidth="1"/>
    <col min="8" max="8" width="10.21875" bestFit="1" customWidth="1"/>
    <col min="9" max="9" width="17.88671875" bestFit="1" customWidth="1"/>
    <col min="10" max="10" width="16.21875" bestFit="1" customWidth="1"/>
    <col min="11" max="11" width="19.88671875" bestFit="1" customWidth="1"/>
    <col min="12" max="12" width="20.5546875" bestFit="1" customWidth="1"/>
    <col min="13" max="13" width="17.6640625" bestFit="1" customWidth="1"/>
    <col min="23" max="23" width="15" customWidth="1"/>
    <col min="24" max="24" width="16.33203125" bestFit="1" customWidth="1"/>
  </cols>
  <sheetData>
    <row r="1" spans="1:24" x14ac:dyDescent="0.3">
      <c r="A1" s="36"/>
    </row>
    <row r="2" spans="1:24" ht="19.2" thickBot="1" x14ac:dyDescent="0.5">
      <c r="B2" s="22" t="s">
        <v>39</v>
      </c>
      <c r="H2" s="22" t="str">
        <f>+B2</f>
        <v>MELLADO TRONCOSO CAMILA CONSTANZA</v>
      </c>
      <c r="X2" t="s">
        <v>9</v>
      </c>
    </row>
    <row r="3" spans="1:24" ht="18.600000000000001" thickBot="1" x14ac:dyDescent="0.4">
      <c r="B3" s="5" t="s">
        <v>0</v>
      </c>
      <c r="C3" s="5" t="s">
        <v>1</v>
      </c>
      <c r="D3" s="5" t="s">
        <v>11</v>
      </c>
      <c r="E3" s="6" t="s">
        <v>2</v>
      </c>
      <c r="F3" s="6" t="s">
        <v>7</v>
      </c>
      <c r="H3" s="2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4" t="s">
        <v>8</v>
      </c>
      <c r="X3" t="s">
        <v>10</v>
      </c>
    </row>
    <row r="4" spans="1:24" ht="17.399999999999999" x14ac:dyDescent="0.45">
      <c r="B4" s="8">
        <v>8</v>
      </c>
      <c r="C4" s="9">
        <v>0</v>
      </c>
      <c r="D4" s="10">
        <f>+B4+C4</f>
        <v>8</v>
      </c>
      <c r="E4" s="10">
        <f>SUM(B5:B29)</f>
        <v>7</v>
      </c>
      <c r="F4" s="11"/>
      <c r="H4" s="13">
        <v>0.5</v>
      </c>
      <c r="I4" s="14" t="s">
        <v>10</v>
      </c>
      <c r="J4" s="27">
        <v>45763</v>
      </c>
      <c r="K4" s="27">
        <v>45763</v>
      </c>
      <c r="L4" s="29"/>
      <c r="M4" s="28"/>
      <c r="X4" t="s">
        <v>113</v>
      </c>
    </row>
    <row r="5" spans="1:24" ht="17.399999999999999" x14ac:dyDescent="0.45">
      <c r="B5" s="17">
        <v>5</v>
      </c>
      <c r="C5" s="18">
        <v>0</v>
      </c>
      <c r="D5" s="26">
        <v>45729</v>
      </c>
      <c r="E5" s="26">
        <v>45735</v>
      </c>
      <c r="F5" s="34" t="s">
        <v>109</v>
      </c>
      <c r="H5" s="15"/>
      <c r="I5" s="14"/>
      <c r="J5" s="31"/>
      <c r="K5" s="31"/>
      <c r="L5" s="29"/>
      <c r="M5" s="29"/>
    </row>
    <row r="6" spans="1:24" ht="17.399999999999999" x14ac:dyDescent="0.45">
      <c r="B6" s="17">
        <v>2</v>
      </c>
      <c r="C6" s="18">
        <v>0</v>
      </c>
      <c r="D6" s="26">
        <v>45736</v>
      </c>
      <c r="E6" s="26">
        <v>45737</v>
      </c>
      <c r="F6" s="34" t="s">
        <v>109</v>
      </c>
      <c r="H6" s="15"/>
      <c r="I6" s="14"/>
      <c r="J6" s="31"/>
      <c r="K6" s="31"/>
      <c r="L6" s="29"/>
      <c r="M6" s="29"/>
    </row>
    <row r="7" spans="1:24" ht="17.399999999999999" x14ac:dyDescent="0.45">
      <c r="B7" s="17"/>
      <c r="C7" s="18">
        <v>0</v>
      </c>
      <c r="D7" s="26"/>
      <c r="E7" s="26"/>
      <c r="F7" s="18"/>
      <c r="H7" s="15"/>
      <c r="I7" s="14"/>
      <c r="J7" s="31"/>
      <c r="K7" s="31"/>
      <c r="L7" s="29"/>
      <c r="M7" s="29"/>
    </row>
    <row r="8" spans="1:24" ht="17.399999999999999" x14ac:dyDescent="0.45">
      <c r="B8" s="17"/>
      <c r="C8" s="18">
        <v>0</v>
      </c>
      <c r="D8" s="26"/>
      <c r="E8" s="26"/>
      <c r="F8" s="18"/>
      <c r="H8" s="15"/>
      <c r="I8" s="14"/>
      <c r="J8" s="31"/>
      <c r="K8" s="31"/>
      <c r="L8" s="29"/>
      <c r="M8" s="29"/>
    </row>
    <row r="9" spans="1:24" ht="17.399999999999999" x14ac:dyDescent="0.45">
      <c r="B9" s="17"/>
      <c r="C9" s="18">
        <v>0</v>
      </c>
      <c r="D9" s="26"/>
      <c r="E9" s="26"/>
      <c r="F9" s="18"/>
      <c r="H9" s="15"/>
      <c r="I9" s="14"/>
      <c r="J9" s="29"/>
      <c r="K9" s="29"/>
      <c r="L9" s="29"/>
      <c r="M9" s="29"/>
    </row>
    <row r="10" spans="1:24" ht="17.399999999999999" x14ac:dyDescent="0.45">
      <c r="B10" s="17"/>
      <c r="C10" s="18">
        <v>0</v>
      </c>
      <c r="D10" s="26"/>
      <c r="E10" s="26"/>
      <c r="F10" s="18"/>
      <c r="H10" s="15"/>
      <c r="I10" s="14"/>
      <c r="J10" s="29"/>
      <c r="K10" s="29"/>
      <c r="L10" s="29"/>
      <c r="M10" s="29"/>
    </row>
    <row r="11" spans="1:24" ht="17.399999999999999" x14ac:dyDescent="0.45">
      <c r="B11" s="17"/>
      <c r="C11" s="18">
        <v>0</v>
      </c>
      <c r="D11" s="26"/>
      <c r="E11" s="26"/>
      <c r="F11" s="18"/>
      <c r="H11" s="15"/>
      <c r="I11" s="14"/>
      <c r="J11" s="29"/>
      <c r="K11" s="29"/>
      <c r="L11" s="29"/>
      <c r="M11" s="29"/>
    </row>
    <row r="12" spans="1:24" ht="17.399999999999999" x14ac:dyDescent="0.45">
      <c r="B12" s="17"/>
      <c r="C12" s="18">
        <v>0</v>
      </c>
      <c r="D12" s="26"/>
      <c r="E12" s="26"/>
      <c r="F12" s="18"/>
      <c r="H12" s="15"/>
      <c r="I12" s="14"/>
      <c r="J12" s="29"/>
      <c r="K12" s="29"/>
      <c r="L12" s="29"/>
      <c r="M12" s="29"/>
    </row>
    <row r="13" spans="1:24" ht="17.399999999999999" x14ac:dyDescent="0.45">
      <c r="B13" s="17"/>
      <c r="C13" s="18">
        <v>0</v>
      </c>
      <c r="D13" s="26"/>
      <c r="E13" s="26"/>
      <c r="F13" s="18"/>
      <c r="H13" s="15"/>
      <c r="I13" s="14"/>
      <c r="J13" s="29"/>
      <c r="K13" s="29"/>
      <c r="L13" s="29"/>
      <c r="M13" s="29"/>
    </row>
    <row r="14" spans="1:24" ht="17.399999999999999" x14ac:dyDescent="0.45">
      <c r="B14" s="17"/>
      <c r="C14" s="18">
        <v>0</v>
      </c>
      <c r="D14" s="18"/>
      <c r="E14" s="18"/>
      <c r="F14" s="18"/>
      <c r="H14" s="15"/>
      <c r="I14" s="14"/>
      <c r="J14" s="29"/>
      <c r="K14" s="29"/>
      <c r="L14" s="29"/>
      <c r="M14" s="29"/>
    </row>
    <row r="15" spans="1:24" ht="18" thickBot="1" x14ac:dyDescent="0.5">
      <c r="B15" s="17"/>
      <c r="C15" s="18">
        <v>0</v>
      </c>
      <c r="D15" s="18"/>
      <c r="E15" s="18"/>
      <c r="F15" s="18"/>
      <c r="H15" s="16"/>
      <c r="I15" s="14"/>
      <c r="J15" s="30"/>
      <c r="K15" s="30"/>
      <c r="L15" s="30"/>
      <c r="M15" s="30"/>
    </row>
    <row r="16" spans="1:24" ht="21.6" thickBot="1" x14ac:dyDescent="0.55000000000000004">
      <c r="B16" s="17"/>
      <c r="C16" s="18">
        <v>0</v>
      </c>
      <c r="D16" s="19"/>
      <c r="E16" s="19"/>
      <c r="F16" s="19"/>
      <c r="H16" s="12">
        <f>SUM(H4:H15)</f>
        <v>0.5</v>
      </c>
      <c r="I16" s="39" t="str">
        <f>IF(H16=6,"YA NO PUEDE SOLICITAR DIAS ADMINISTRATIVOS","PUEDE SOLICITAR DIAS ADMINISTRATIVOS")</f>
        <v>PUEDE SOLICITAR DIAS ADMINISTRATIVOS</v>
      </c>
      <c r="J16" s="40"/>
      <c r="K16" s="40"/>
      <c r="L16" s="40"/>
      <c r="M16" s="41"/>
    </row>
    <row r="17" spans="2:13" ht="21.6" thickBot="1" x14ac:dyDescent="0.55000000000000004">
      <c r="B17" s="17"/>
      <c r="C17" s="18">
        <v>0</v>
      </c>
      <c r="D17" s="19"/>
      <c r="E17" s="19"/>
      <c r="F17" s="19"/>
      <c r="H17" s="23">
        <f>6-H16</f>
        <v>5.5</v>
      </c>
      <c r="I17" s="39" t="str">
        <f>IF(H17=0,"YA NO CUENTA CON ADMINISTRATIVOS","OK")</f>
        <v>OK</v>
      </c>
      <c r="J17" s="40"/>
      <c r="K17" s="40"/>
      <c r="L17" s="40"/>
      <c r="M17" s="41"/>
    </row>
    <row r="18" spans="2:13" ht="17.399999999999999" x14ac:dyDescent="0.45">
      <c r="B18" s="17"/>
      <c r="C18" s="18">
        <v>0</v>
      </c>
      <c r="D18" s="19"/>
      <c r="E18" s="19"/>
      <c r="F18" s="19"/>
      <c r="H18" s="1"/>
    </row>
    <row r="19" spans="2:13" ht="17.399999999999999" x14ac:dyDescent="0.45">
      <c r="B19" s="17"/>
      <c r="C19" s="18">
        <v>0</v>
      </c>
      <c r="D19" s="19"/>
      <c r="E19" s="19"/>
      <c r="F19" s="19"/>
    </row>
    <row r="20" spans="2:13" ht="17.399999999999999" x14ac:dyDescent="0.45">
      <c r="B20" s="17"/>
      <c r="C20" s="18">
        <v>0</v>
      </c>
      <c r="D20" s="19"/>
      <c r="E20" s="19"/>
      <c r="F20" s="19"/>
      <c r="H20" s="24" t="s">
        <v>40</v>
      </c>
      <c r="I20" s="24"/>
      <c r="J20" s="24"/>
      <c r="K20" s="25"/>
      <c r="L20" s="25"/>
    </row>
    <row r="21" spans="2:13" ht="17.399999999999999" x14ac:dyDescent="0.45">
      <c r="B21" s="17"/>
      <c r="C21" s="18">
        <v>0</v>
      </c>
      <c r="D21" s="19"/>
      <c r="E21" s="19"/>
      <c r="F21" s="19"/>
      <c r="H21" s="24" t="s">
        <v>30</v>
      </c>
      <c r="K21" s="25">
        <v>45383</v>
      </c>
      <c r="L21" s="32" t="s">
        <v>41</v>
      </c>
      <c r="M21" s="33" t="s">
        <v>27</v>
      </c>
    </row>
    <row r="22" spans="2:13" ht="17.399999999999999" x14ac:dyDescent="0.45">
      <c r="B22" s="17"/>
      <c r="C22" s="18">
        <v>0</v>
      </c>
      <c r="D22" s="19"/>
      <c r="E22" s="19"/>
      <c r="F22" s="19"/>
      <c r="H22" s="24" t="s">
        <v>89</v>
      </c>
      <c r="K22" s="25">
        <v>45658</v>
      </c>
      <c r="L22" s="25">
        <v>45838</v>
      </c>
    </row>
    <row r="23" spans="2:13" ht="17.399999999999999" x14ac:dyDescent="0.45">
      <c r="B23" s="17"/>
      <c r="C23" s="18">
        <v>0</v>
      </c>
      <c r="D23" s="19"/>
      <c r="E23" s="19"/>
      <c r="F23" s="19"/>
    </row>
    <row r="24" spans="2:13" ht="17.399999999999999" x14ac:dyDescent="0.45">
      <c r="B24" s="17"/>
      <c r="C24" s="18">
        <v>0</v>
      </c>
      <c r="D24" s="19"/>
      <c r="E24" s="19"/>
      <c r="F24" s="19"/>
    </row>
    <row r="25" spans="2:13" ht="17.399999999999999" x14ac:dyDescent="0.45">
      <c r="B25" s="17"/>
      <c r="C25" s="18">
        <v>0</v>
      </c>
      <c r="D25" s="19"/>
      <c r="E25" s="19"/>
      <c r="F25" s="19"/>
    </row>
    <row r="26" spans="2:13" ht="17.399999999999999" x14ac:dyDescent="0.45">
      <c r="B26" s="17"/>
      <c r="C26" s="18">
        <v>0</v>
      </c>
      <c r="D26" s="19"/>
      <c r="E26" s="19"/>
      <c r="F26" s="19"/>
    </row>
    <row r="27" spans="2:13" ht="17.399999999999999" x14ac:dyDescent="0.45">
      <c r="B27" s="17"/>
      <c r="C27" s="18">
        <v>0</v>
      </c>
      <c r="D27" s="19"/>
      <c r="E27" s="19"/>
      <c r="F27" s="19"/>
    </row>
    <row r="28" spans="2:13" ht="17.399999999999999" x14ac:dyDescent="0.45">
      <c r="B28" s="17"/>
      <c r="C28" s="18">
        <v>0</v>
      </c>
      <c r="D28" s="19"/>
      <c r="E28" s="19"/>
      <c r="F28" s="19"/>
    </row>
    <row r="29" spans="2:13" ht="18" thickBot="1" x14ac:dyDescent="0.5">
      <c r="B29" s="17"/>
      <c r="C29" s="20">
        <v>0</v>
      </c>
      <c r="D29" s="21"/>
      <c r="E29" s="21"/>
      <c r="F29" s="21"/>
    </row>
    <row r="30" spans="2:13" ht="21.6" thickBot="1" x14ac:dyDescent="0.55000000000000004">
      <c r="B30" s="7">
        <f>+D4-E4</f>
        <v>1</v>
      </c>
      <c r="C30" s="42" t="str">
        <f>IF(D4&lt;=E4,"YA NO TIENE FERIADOS","PUEDE SOLICITAR DIAS FERIADOS")</f>
        <v>PUEDE SOLICITAR DIAS FERIADOS</v>
      </c>
      <c r="D30" s="43"/>
      <c r="E30" s="43"/>
      <c r="F30" s="44"/>
    </row>
    <row r="31" spans="2:13" ht="19.2" thickBot="1" x14ac:dyDescent="0.5">
      <c r="C31" s="45" t="str">
        <f>IF(E4&gt;D4,"EXISTE UN ERROR","OK")</f>
        <v>OK</v>
      </c>
      <c r="D31" s="46"/>
      <c r="E31" s="46"/>
      <c r="F31" s="47"/>
    </row>
    <row r="33" spans="2:13" ht="19.2" thickBot="1" x14ac:dyDescent="0.5">
      <c r="B33" s="22" t="s">
        <v>42</v>
      </c>
      <c r="H33" s="22" t="str">
        <f>+B33</f>
        <v>PEREZ POLANCO PEDRO TOMAS</v>
      </c>
    </row>
    <row r="34" spans="2:13" ht="18.600000000000001" thickBot="1" x14ac:dyDescent="0.4">
      <c r="B34" s="5" t="s">
        <v>0</v>
      </c>
      <c r="C34" s="5" t="s">
        <v>1</v>
      </c>
      <c r="D34" s="5" t="s">
        <v>11</v>
      </c>
      <c r="E34" s="6" t="s">
        <v>2</v>
      </c>
      <c r="F34" s="6" t="s">
        <v>7</v>
      </c>
      <c r="H34" s="2" t="s">
        <v>3</v>
      </c>
      <c r="I34" s="3" t="s">
        <v>4</v>
      </c>
      <c r="J34" s="3" t="s">
        <v>5</v>
      </c>
      <c r="K34" s="3" t="s">
        <v>6</v>
      </c>
      <c r="L34" s="3" t="s">
        <v>7</v>
      </c>
      <c r="M34" s="4" t="s">
        <v>8</v>
      </c>
    </row>
    <row r="35" spans="2:13" ht="17.399999999999999" x14ac:dyDescent="0.45">
      <c r="B35" s="8">
        <v>8</v>
      </c>
      <c r="C35" s="9">
        <v>0</v>
      </c>
      <c r="D35" s="10">
        <f>+B35+C35</f>
        <v>8</v>
      </c>
      <c r="E35" s="10">
        <f>SUM(B36:B60)</f>
        <v>0</v>
      </c>
      <c r="F35" s="11"/>
      <c r="H35" s="13">
        <v>6</v>
      </c>
      <c r="I35" s="14"/>
      <c r="J35" s="27">
        <v>45768</v>
      </c>
      <c r="K35" s="27">
        <v>45775</v>
      </c>
      <c r="L35" s="29"/>
      <c r="M35" s="28"/>
    </row>
    <row r="36" spans="2:13" ht="17.399999999999999" x14ac:dyDescent="0.45">
      <c r="B36" s="17"/>
      <c r="C36" s="18">
        <v>0</v>
      </c>
      <c r="D36" s="26"/>
      <c r="E36" s="26"/>
      <c r="F36" s="18"/>
      <c r="H36" s="15"/>
      <c r="I36" s="14"/>
      <c r="J36" s="31"/>
      <c r="K36" s="31"/>
      <c r="L36" s="29"/>
      <c r="M36" s="29"/>
    </row>
    <row r="37" spans="2:13" ht="17.399999999999999" x14ac:dyDescent="0.45">
      <c r="B37" s="17"/>
      <c r="C37" s="18">
        <v>0</v>
      </c>
      <c r="D37" s="26"/>
      <c r="E37" s="26"/>
      <c r="F37" s="18"/>
      <c r="H37" s="15"/>
      <c r="I37" s="14"/>
      <c r="J37" s="31"/>
      <c r="K37" s="31"/>
      <c r="L37" s="29"/>
      <c r="M37" s="29"/>
    </row>
    <row r="38" spans="2:13" ht="17.399999999999999" x14ac:dyDescent="0.45">
      <c r="B38" s="17"/>
      <c r="C38" s="18">
        <v>0</v>
      </c>
      <c r="D38" s="26"/>
      <c r="E38" s="26"/>
      <c r="F38" s="18"/>
      <c r="H38" s="15"/>
      <c r="I38" s="14"/>
      <c r="J38" s="31"/>
      <c r="K38" s="31"/>
      <c r="L38" s="29"/>
      <c r="M38" s="29"/>
    </row>
    <row r="39" spans="2:13" ht="17.399999999999999" x14ac:dyDescent="0.45">
      <c r="B39" s="17"/>
      <c r="C39" s="18">
        <v>0</v>
      </c>
      <c r="D39" s="26"/>
      <c r="E39" s="26"/>
      <c r="F39" s="18"/>
      <c r="H39" s="15"/>
      <c r="I39" s="14"/>
      <c r="J39" s="31"/>
      <c r="K39" s="31"/>
      <c r="L39" s="29"/>
      <c r="M39" s="29"/>
    </row>
    <row r="40" spans="2:13" ht="17.399999999999999" x14ac:dyDescent="0.45">
      <c r="B40" s="17"/>
      <c r="C40" s="18">
        <v>0</v>
      </c>
      <c r="D40" s="26"/>
      <c r="E40" s="26"/>
      <c r="F40" s="18"/>
      <c r="H40" s="15"/>
      <c r="I40" s="14"/>
      <c r="J40" s="29"/>
      <c r="K40" s="29"/>
      <c r="L40" s="29"/>
      <c r="M40" s="29"/>
    </row>
    <row r="41" spans="2:13" ht="17.399999999999999" x14ac:dyDescent="0.45">
      <c r="B41" s="17"/>
      <c r="C41" s="18">
        <v>0</v>
      </c>
      <c r="D41" s="26"/>
      <c r="E41" s="26"/>
      <c r="F41" s="18"/>
      <c r="H41" s="15"/>
      <c r="I41" s="14"/>
      <c r="J41" s="29"/>
      <c r="K41" s="29"/>
      <c r="L41" s="29"/>
      <c r="M41" s="29"/>
    </row>
    <row r="42" spans="2:13" ht="17.399999999999999" x14ac:dyDescent="0.45">
      <c r="B42" s="17"/>
      <c r="C42" s="18">
        <v>0</v>
      </c>
      <c r="D42" s="26"/>
      <c r="E42" s="26"/>
      <c r="F42" s="18"/>
      <c r="H42" s="15"/>
      <c r="I42" s="14"/>
      <c r="J42" s="29"/>
      <c r="K42" s="29"/>
      <c r="L42" s="29"/>
      <c r="M42" s="29"/>
    </row>
    <row r="43" spans="2:13" ht="17.399999999999999" x14ac:dyDescent="0.45">
      <c r="B43" s="17"/>
      <c r="C43" s="18">
        <v>0</v>
      </c>
      <c r="D43" s="26"/>
      <c r="E43" s="26"/>
      <c r="F43" s="18"/>
      <c r="H43" s="15"/>
      <c r="I43" s="14"/>
      <c r="J43" s="29"/>
      <c r="K43" s="29"/>
      <c r="L43" s="29"/>
      <c r="M43" s="29"/>
    </row>
    <row r="44" spans="2:13" ht="17.399999999999999" x14ac:dyDescent="0.45">
      <c r="B44" s="17"/>
      <c r="C44" s="18">
        <v>0</v>
      </c>
      <c r="D44" s="26"/>
      <c r="E44" s="26"/>
      <c r="F44" s="18"/>
      <c r="H44" s="15"/>
      <c r="I44" s="14"/>
      <c r="J44" s="29"/>
      <c r="K44" s="29"/>
      <c r="L44" s="29"/>
      <c r="M44" s="29"/>
    </row>
    <row r="45" spans="2:13" ht="17.399999999999999" x14ac:dyDescent="0.45">
      <c r="B45" s="17"/>
      <c r="C45" s="18">
        <v>0</v>
      </c>
      <c r="D45" s="18"/>
      <c r="E45" s="18"/>
      <c r="F45" s="18"/>
      <c r="H45" s="15"/>
      <c r="I45" s="14"/>
      <c r="J45" s="29"/>
      <c r="K45" s="29"/>
      <c r="L45" s="29"/>
      <c r="M45" s="29"/>
    </row>
    <row r="46" spans="2:13" ht="18" thickBot="1" x14ac:dyDescent="0.5">
      <c r="B46" s="17"/>
      <c r="C46" s="18">
        <v>0</v>
      </c>
      <c r="D46" s="18"/>
      <c r="E46" s="18"/>
      <c r="F46" s="18"/>
      <c r="H46" s="16"/>
      <c r="I46" s="14"/>
      <c r="J46" s="30"/>
      <c r="K46" s="30"/>
      <c r="L46" s="30"/>
      <c r="M46" s="30"/>
    </row>
    <row r="47" spans="2:13" ht="21.6" thickBot="1" x14ac:dyDescent="0.55000000000000004">
      <c r="B47" s="17"/>
      <c r="C47" s="18">
        <v>0</v>
      </c>
      <c r="D47" s="19"/>
      <c r="E47" s="19"/>
      <c r="F47" s="19"/>
      <c r="H47" s="12">
        <f>SUM(H35:H46)</f>
        <v>6</v>
      </c>
      <c r="I47" s="39" t="str">
        <f>IF(H47=6,"YA NO PUEDE SOLICITAR DIAS ADMINISTRATIVOS","PUEDE SOLICITAR DIAS ADMINISTRATIVOS")</f>
        <v>YA NO PUEDE SOLICITAR DIAS ADMINISTRATIVOS</v>
      </c>
      <c r="J47" s="40"/>
      <c r="K47" s="40"/>
      <c r="L47" s="40"/>
      <c r="M47" s="41"/>
    </row>
    <row r="48" spans="2:13" ht="21.6" thickBot="1" x14ac:dyDescent="0.55000000000000004">
      <c r="B48" s="17"/>
      <c r="C48" s="18">
        <v>0</v>
      </c>
      <c r="D48" s="19"/>
      <c r="E48" s="19"/>
      <c r="F48" s="19"/>
      <c r="H48" s="23">
        <f>6-H47</f>
        <v>0</v>
      </c>
      <c r="I48" s="39" t="str">
        <f>IF(H48=0,"YA NO CUENTA CON ADMINISTRATIVOS","OK")</f>
        <v>YA NO CUENTA CON ADMINISTRATIVOS</v>
      </c>
      <c r="J48" s="40"/>
      <c r="K48" s="40"/>
      <c r="L48" s="40"/>
      <c r="M48" s="41"/>
    </row>
    <row r="49" spans="2:13" ht="17.399999999999999" x14ac:dyDescent="0.45">
      <c r="B49" s="17"/>
      <c r="C49" s="18">
        <v>0</v>
      </c>
      <c r="D49" s="19"/>
      <c r="E49" s="19"/>
      <c r="F49" s="19"/>
      <c r="H49" s="1"/>
    </row>
    <row r="50" spans="2:13" ht="17.399999999999999" x14ac:dyDescent="0.45">
      <c r="B50" s="17"/>
      <c r="C50" s="18">
        <v>0</v>
      </c>
      <c r="D50" s="19"/>
      <c r="E50" s="19"/>
      <c r="F50" s="19"/>
    </row>
    <row r="51" spans="2:13" ht="17.399999999999999" x14ac:dyDescent="0.45">
      <c r="B51" s="17"/>
      <c r="C51" s="18">
        <v>0</v>
      </c>
      <c r="D51" s="19"/>
      <c r="E51" s="19"/>
      <c r="F51" s="19"/>
      <c r="H51" s="24" t="s">
        <v>43</v>
      </c>
      <c r="I51" s="24"/>
      <c r="J51" s="24"/>
      <c r="K51" s="25"/>
      <c r="L51" s="25"/>
    </row>
    <row r="52" spans="2:13" ht="17.399999999999999" x14ac:dyDescent="0.45">
      <c r="B52" s="17"/>
      <c r="C52" s="18">
        <v>0</v>
      </c>
      <c r="D52" s="19"/>
      <c r="E52" s="19"/>
      <c r="F52" s="19"/>
      <c r="H52" s="24" t="s">
        <v>44</v>
      </c>
      <c r="K52" s="25">
        <v>45474</v>
      </c>
      <c r="L52" s="32" t="s">
        <v>45</v>
      </c>
      <c r="M52" s="33" t="s">
        <v>27</v>
      </c>
    </row>
    <row r="53" spans="2:13" ht="17.399999999999999" x14ac:dyDescent="0.45">
      <c r="B53" s="17"/>
      <c r="C53" s="18">
        <v>0</v>
      </c>
      <c r="D53" s="19"/>
      <c r="E53" s="19"/>
      <c r="F53" s="19"/>
      <c r="H53" s="24" t="s">
        <v>89</v>
      </c>
      <c r="K53" s="25">
        <v>45658</v>
      </c>
      <c r="L53" s="25">
        <v>45777</v>
      </c>
    </row>
    <row r="54" spans="2:13" ht="17.399999999999999" x14ac:dyDescent="0.45">
      <c r="B54" s="17"/>
      <c r="C54" s="18">
        <v>0</v>
      </c>
      <c r="D54" s="19"/>
      <c r="E54" s="19"/>
      <c r="F54" s="19"/>
    </row>
    <row r="55" spans="2:13" ht="17.399999999999999" x14ac:dyDescent="0.45">
      <c r="B55" s="17"/>
      <c r="C55" s="18">
        <v>0</v>
      </c>
      <c r="D55" s="19"/>
      <c r="E55" s="19"/>
      <c r="F55" s="19"/>
    </row>
    <row r="56" spans="2:13" ht="17.399999999999999" x14ac:dyDescent="0.45">
      <c r="B56" s="17"/>
      <c r="C56" s="18">
        <v>0</v>
      </c>
      <c r="D56" s="19"/>
      <c r="E56" s="19"/>
      <c r="F56" s="19"/>
    </row>
    <row r="57" spans="2:13" ht="17.399999999999999" x14ac:dyDescent="0.45">
      <c r="B57" s="17"/>
      <c r="C57" s="18">
        <v>0</v>
      </c>
      <c r="D57" s="19"/>
      <c r="E57" s="19"/>
      <c r="F57" s="19"/>
    </row>
    <row r="58" spans="2:13" ht="17.399999999999999" x14ac:dyDescent="0.45">
      <c r="B58" s="17"/>
      <c r="C58" s="18">
        <v>0</v>
      </c>
      <c r="D58" s="19"/>
      <c r="E58" s="19"/>
      <c r="F58" s="19"/>
    </row>
    <row r="59" spans="2:13" ht="17.399999999999999" x14ac:dyDescent="0.45">
      <c r="B59" s="17"/>
      <c r="C59" s="18">
        <v>0</v>
      </c>
      <c r="D59" s="19"/>
      <c r="E59" s="19"/>
      <c r="F59" s="19"/>
    </row>
    <row r="60" spans="2:13" ht="18" thickBot="1" x14ac:dyDescent="0.5">
      <c r="B60" s="17"/>
      <c r="C60" s="20">
        <v>0</v>
      </c>
      <c r="D60" s="21"/>
      <c r="E60" s="21"/>
      <c r="F60" s="21"/>
    </row>
    <row r="61" spans="2:13" ht="21.6" thickBot="1" x14ac:dyDescent="0.55000000000000004">
      <c r="B61" s="7">
        <f>+D35-E35</f>
        <v>8</v>
      </c>
      <c r="C61" s="42" t="str">
        <f>IF(D35&lt;=E35,"YA NO TIENE FERIADOS","PUEDE SOLICITAR DIAS FERIADOS")</f>
        <v>PUEDE SOLICITAR DIAS FERIADOS</v>
      </c>
      <c r="D61" s="43"/>
      <c r="E61" s="43"/>
      <c r="F61" s="44"/>
    </row>
    <row r="62" spans="2:13" ht="19.2" thickBot="1" x14ac:dyDescent="0.5">
      <c r="C62" s="45" t="str">
        <f>IF(E35&gt;D35,"EXISTE UN ERROR","OK")</f>
        <v>OK</v>
      </c>
      <c r="D62" s="46"/>
      <c r="E62" s="46"/>
      <c r="F62" s="47"/>
    </row>
    <row r="65" spans="2:13" ht="19.2" thickBot="1" x14ac:dyDescent="0.5">
      <c r="B65" s="22" t="s">
        <v>46</v>
      </c>
      <c r="H65" s="22" t="str">
        <f>+B65</f>
        <v>ROMERO VALENCIA ORNELLA FRANCISCA</v>
      </c>
    </row>
    <row r="66" spans="2:13" ht="18.600000000000001" thickBot="1" x14ac:dyDescent="0.4">
      <c r="B66" s="5" t="s">
        <v>0</v>
      </c>
      <c r="C66" s="5" t="s">
        <v>1</v>
      </c>
      <c r="D66" s="5" t="s">
        <v>11</v>
      </c>
      <c r="E66" s="6" t="s">
        <v>2</v>
      </c>
      <c r="F66" s="6" t="s">
        <v>7</v>
      </c>
      <c r="H66" s="2" t="s">
        <v>3</v>
      </c>
      <c r="I66" s="3" t="s">
        <v>4</v>
      </c>
      <c r="J66" s="3" t="s">
        <v>5</v>
      </c>
      <c r="K66" s="3" t="s">
        <v>6</v>
      </c>
      <c r="L66" s="3" t="s">
        <v>7</v>
      </c>
      <c r="M66" s="4" t="s">
        <v>8</v>
      </c>
    </row>
    <row r="67" spans="2:13" ht="17.399999999999999" x14ac:dyDescent="0.45">
      <c r="B67" s="8">
        <v>1</v>
      </c>
      <c r="C67" s="9">
        <v>0</v>
      </c>
      <c r="D67" s="10">
        <f>+B67+C67</f>
        <v>1</v>
      </c>
      <c r="E67" s="10">
        <f>SUM(B68:B92)</f>
        <v>0</v>
      </c>
      <c r="F67" s="11"/>
      <c r="H67" s="13">
        <v>1</v>
      </c>
      <c r="I67" s="14"/>
      <c r="J67" s="27">
        <v>45779</v>
      </c>
      <c r="K67" s="27">
        <v>45779</v>
      </c>
      <c r="L67" s="29"/>
      <c r="M67" s="28"/>
    </row>
    <row r="68" spans="2:13" ht="17.399999999999999" x14ac:dyDescent="0.45">
      <c r="B68" s="17"/>
      <c r="C68" s="18">
        <v>0</v>
      </c>
      <c r="D68" s="26"/>
      <c r="E68" s="26"/>
      <c r="F68" s="18"/>
      <c r="H68" s="15">
        <v>1</v>
      </c>
      <c r="I68" s="14"/>
      <c r="J68" s="31">
        <v>45820</v>
      </c>
      <c r="K68" s="31">
        <v>45820</v>
      </c>
      <c r="L68" s="29"/>
      <c r="M68" s="29"/>
    </row>
    <row r="69" spans="2:13" ht="17.399999999999999" x14ac:dyDescent="0.45">
      <c r="B69" s="17"/>
      <c r="C69" s="18">
        <v>0</v>
      </c>
      <c r="D69" s="26"/>
      <c r="E69" s="26"/>
      <c r="F69" s="18"/>
      <c r="H69" s="15"/>
      <c r="I69" s="14"/>
      <c r="J69" s="31"/>
      <c r="K69" s="31"/>
      <c r="L69" s="29"/>
      <c r="M69" s="29"/>
    </row>
    <row r="70" spans="2:13" ht="17.399999999999999" x14ac:dyDescent="0.45">
      <c r="B70" s="17"/>
      <c r="C70" s="18">
        <v>0</v>
      </c>
      <c r="D70" s="26"/>
      <c r="E70" s="26"/>
      <c r="F70" s="18"/>
      <c r="H70" s="15"/>
      <c r="I70" s="14"/>
      <c r="J70" s="31"/>
      <c r="K70" s="31"/>
      <c r="L70" s="29"/>
      <c r="M70" s="29"/>
    </row>
    <row r="71" spans="2:13" ht="17.399999999999999" x14ac:dyDescent="0.45">
      <c r="B71" s="17"/>
      <c r="C71" s="18">
        <v>0</v>
      </c>
      <c r="D71" s="26"/>
      <c r="E71" s="26"/>
      <c r="F71" s="18"/>
      <c r="H71" s="15"/>
      <c r="I71" s="14"/>
      <c r="J71" s="31"/>
      <c r="K71" s="31"/>
      <c r="L71" s="29"/>
      <c r="M71" s="29"/>
    </row>
    <row r="72" spans="2:13" ht="17.399999999999999" x14ac:dyDescent="0.45">
      <c r="B72" s="17"/>
      <c r="C72" s="18">
        <v>0</v>
      </c>
      <c r="D72" s="26"/>
      <c r="E72" s="26"/>
      <c r="F72" s="18"/>
      <c r="H72" s="15"/>
      <c r="I72" s="14"/>
      <c r="J72" s="29"/>
      <c r="K72" s="29"/>
      <c r="L72" s="29"/>
      <c r="M72" s="29"/>
    </row>
    <row r="73" spans="2:13" ht="17.399999999999999" x14ac:dyDescent="0.45">
      <c r="B73" s="17"/>
      <c r="C73" s="18">
        <v>0</v>
      </c>
      <c r="D73" s="26"/>
      <c r="E73" s="26"/>
      <c r="F73" s="18"/>
      <c r="H73" s="15"/>
      <c r="I73" s="14"/>
      <c r="J73" s="29"/>
      <c r="K73" s="29"/>
      <c r="L73" s="29"/>
      <c r="M73" s="29"/>
    </row>
    <row r="74" spans="2:13" ht="17.399999999999999" x14ac:dyDescent="0.45">
      <c r="B74" s="17"/>
      <c r="C74" s="18">
        <v>0</v>
      </c>
      <c r="D74" s="26"/>
      <c r="E74" s="26"/>
      <c r="F74" s="18"/>
      <c r="H74" s="15"/>
      <c r="I74" s="14"/>
      <c r="J74" s="29"/>
      <c r="K74" s="29"/>
      <c r="L74" s="29"/>
      <c r="M74" s="29"/>
    </row>
    <row r="75" spans="2:13" ht="17.399999999999999" x14ac:dyDescent="0.45">
      <c r="B75" s="17"/>
      <c r="C75" s="18">
        <v>0</v>
      </c>
      <c r="D75" s="26"/>
      <c r="E75" s="26"/>
      <c r="F75" s="18"/>
      <c r="H75" s="15"/>
      <c r="I75" s="14"/>
      <c r="J75" s="29"/>
      <c r="K75" s="29"/>
      <c r="L75" s="29"/>
      <c r="M75" s="29"/>
    </row>
    <row r="76" spans="2:13" ht="17.399999999999999" x14ac:dyDescent="0.45">
      <c r="B76" s="17"/>
      <c r="C76" s="18">
        <v>0</v>
      </c>
      <c r="D76" s="26"/>
      <c r="E76" s="26"/>
      <c r="F76" s="18"/>
      <c r="H76" s="15"/>
      <c r="I76" s="14"/>
      <c r="J76" s="29"/>
      <c r="K76" s="29"/>
      <c r="L76" s="29"/>
      <c r="M76" s="29"/>
    </row>
    <row r="77" spans="2:13" ht="17.399999999999999" x14ac:dyDescent="0.45">
      <c r="B77" s="17"/>
      <c r="C77" s="18">
        <v>0</v>
      </c>
      <c r="D77" s="18"/>
      <c r="E77" s="18"/>
      <c r="F77" s="18"/>
      <c r="H77" s="15"/>
      <c r="I77" s="14"/>
      <c r="J77" s="29"/>
      <c r="K77" s="29"/>
      <c r="L77" s="29"/>
      <c r="M77" s="29"/>
    </row>
    <row r="78" spans="2:13" ht="18" thickBot="1" x14ac:dyDescent="0.5">
      <c r="B78" s="17"/>
      <c r="C78" s="18">
        <v>0</v>
      </c>
      <c r="D78" s="18"/>
      <c r="E78" s="18"/>
      <c r="F78" s="18"/>
      <c r="H78" s="16"/>
      <c r="I78" s="14"/>
      <c r="J78" s="30"/>
      <c r="K78" s="30"/>
      <c r="L78" s="30"/>
      <c r="M78" s="30"/>
    </row>
    <row r="79" spans="2:13" ht="21.6" thickBot="1" x14ac:dyDescent="0.55000000000000004">
      <c r="B79" s="17"/>
      <c r="C79" s="18">
        <v>0</v>
      </c>
      <c r="D79" s="19"/>
      <c r="E79" s="19"/>
      <c r="F79" s="19"/>
      <c r="H79" s="12">
        <f>SUM(H67:H78)</f>
        <v>2</v>
      </c>
      <c r="I79" s="39" t="str">
        <f>IF(H79=6,"YA NO PUEDE SOLICITAR DIAS ADMINISTRATIVOS","PUEDE SOLICITAR DIAS ADMINISTRATIVOS")</f>
        <v>PUEDE SOLICITAR DIAS ADMINISTRATIVOS</v>
      </c>
      <c r="J79" s="40"/>
      <c r="K79" s="40"/>
      <c r="L79" s="40"/>
      <c r="M79" s="41"/>
    </row>
    <row r="80" spans="2:13" ht="21.6" thickBot="1" x14ac:dyDescent="0.55000000000000004">
      <c r="B80" s="17"/>
      <c r="C80" s="18">
        <v>0</v>
      </c>
      <c r="D80" s="19"/>
      <c r="E80" s="19"/>
      <c r="F80" s="19"/>
      <c r="H80" s="23">
        <f>5-H79</f>
        <v>3</v>
      </c>
      <c r="I80" s="39" t="str">
        <f>IF(H80=0,"YA NO CUENTA CON ADMINISTRATIVOS","OK")</f>
        <v>OK</v>
      </c>
      <c r="J80" s="40"/>
      <c r="K80" s="40"/>
      <c r="L80" s="40"/>
      <c r="M80" s="41"/>
    </row>
    <row r="81" spans="2:13" ht="17.399999999999999" x14ac:dyDescent="0.45">
      <c r="B81" s="17"/>
      <c r="C81" s="18">
        <v>0</v>
      </c>
      <c r="D81" s="19"/>
      <c r="E81" s="19"/>
      <c r="F81" s="19"/>
      <c r="H81" s="1"/>
    </row>
    <row r="82" spans="2:13" ht="17.399999999999999" x14ac:dyDescent="0.45">
      <c r="B82" s="17"/>
      <c r="C82" s="18">
        <v>0</v>
      </c>
      <c r="D82" s="19"/>
      <c r="E82" s="19"/>
      <c r="F82" s="19"/>
    </row>
    <row r="83" spans="2:13" ht="17.399999999999999" x14ac:dyDescent="0.45">
      <c r="B83" s="17"/>
      <c r="C83" s="18">
        <v>0</v>
      </c>
      <c r="D83" s="19"/>
      <c r="E83" s="19"/>
      <c r="F83" s="19"/>
      <c r="H83" s="24" t="s">
        <v>47</v>
      </c>
      <c r="I83" s="24"/>
      <c r="J83" s="24"/>
      <c r="K83" s="25"/>
      <c r="L83" s="25"/>
    </row>
    <row r="84" spans="2:13" ht="17.399999999999999" x14ac:dyDescent="0.45">
      <c r="B84" s="17"/>
      <c r="C84" s="18">
        <v>0</v>
      </c>
      <c r="D84" s="19"/>
      <c r="E84" s="19"/>
      <c r="F84" s="19"/>
      <c r="H84" s="24" t="s">
        <v>48</v>
      </c>
      <c r="K84" s="25">
        <v>45627</v>
      </c>
      <c r="L84" s="32" t="s">
        <v>49</v>
      </c>
      <c r="M84" s="33" t="s">
        <v>50</v>
      </c>
    </row>
    <row r="85" spans="2:13" ht="17.399999999999999" x14ac:dyDescent="0.45">
      <c r="B85" s="17"/>
      <c r="C85" s="18">
        <v>0</v>
      </c>
      <c r="D85" s="19"/>
      <c r="E85" s="19"/>
      <c r="F85" s="19"/>
      <c r="H85" s="24" t="s">
        <v>89</v>
      </c>
      <c r="K85" s="25">
        <v>45658</v>
      </c>
      <c r="L85" s="25">
        <v>46022</v>
      </c>
    </row>
    <row r="86" spans="2:13" ht="17.399999999999999" x14ac:dyDescent="0.45">
      <c r="B86" s="17"/>
      <c r="C86" s="18">
        <v>0</v>
      </c>
      <c r="D86" s="19"/>
      <c r="E86" s="19"/>
      <c r="F86" s="19"/>
    </row>
    <row r="87" spans="2:13" ht="17.399999999999999" x14ac:dyDescent="0.45">
      <c r="B87" s="17"/>
      <c r="C87" s="18">
        <v>0</v>
      </c>
      <c r="D87" s="19"/>
      <c r="E87" s="19"/>
      <c r="F87" s="19"/>
    </row>
    <row r="88" spans="2:13" ht="17.399999999999999" x14ac:dyDescent="0.45">
      <c r="B88" s="17"/>
      <c r="C88" s="18">
        <v>0</v>
      </c>
      <c r="D88" s="19"/>
      <c r="E88" s="19"/>
      <c r="F88" s="19"/>
    </row>
    <row r="89" spans="2:13" ht="17.399999999999999" x14ac:dyDescent="0.45">
      <c r="B89" s="17"/>
      <c r="C89" s="18">
        <v>0</v>
      </c>
      <c r="D89" s="19"/>
      <c r="E89" s="19"/>
      <c r="F89" s="19"/>
    </row>
    <row r="90" spans="2:13" ht="17.399999999999999" x14ac:dyDescent="0.45">
      <c r="B90" s="17"/>
      <c r="C90" s="18">
        <v>0</v>
      </c>
      <c r="D90" s="19"/>
      <c r="E90" s="19"/>
      <c r="F90" s="19"/>
    </row>
    <row r="91" spans="2:13" ht="17.399999999999999" x14ac:dyDescent="0.45">
      <c r="B91" s="17"/>
      <c r="C91" s="18">
        <v>0</v>
      </c>
      <c r="D91" s="19"/>
      <c r="E91" s="19"/>
      <c r="F91" s="19"/>
    </row>
    <row r="92" spans="2:13" ht="18" thickBot="1" x14ac:dyDescent="0.5">
      <c r="B92" s="17"/>
      <c r="C92" s="20">
        <v>0</v>
      </c>
      <c r="D92" s="21"/>
      <c r="E92" s="21"/>
      <c r="F92" s="21"/>
    </row>
    <row r="93" spans="2:13" ht="21.6" thickBot="1" x14ac:dyDescent="0.55000000000000004">
      <c r="B93" s="7">
        <f>+D67-E67</f>
        <v>1</v>
      </c>
      <c r="C93" s="42" t="str">
        <f>IF(D67&lt;=E67,"YA NO TIENE FERIADOS","PUEDE SOLICITAR DIAS FERIADOS")</f>
        <v>PUEDE SOLICITAR DIAS FERIADOS</v>
      </c>
      <c r="D93" s="43"/>
      <c r="E93" s="43"/>
      <c r="F93" s="44"/>
    </row>
    <row r="94" spans="2:13" ht="19.2" thickBot="1" x14ac:dyDescent="0.5">
      <c r="C94" s="45" t="str">
        <f>IF(E67&gt;D67,"EXISTE UN ERROR","OK")</f>
        <v>OK</v>
      </c>
      <c r="D94" s="46"/>
      <c r="E94" s="46"/>
      <c r="F94" s="47"/>
    </row>
    <row r="97" spans="2:13" ht="19.2" thickBot="1" x14ac:dyDescent="0.5">
      <c r="B97" s="22" t="s">
        <v>51</v>
      </c>
      <c r="H97" s="22" t="str">
        <f>+B97</f>
        <v>CANIULLAN NAVARRO SELAMITT NAINA</v>
      </c>
    </row>
    <row r="98" spans="2:13" ht="18.600000000000001" thickBot="1" x14ac:dyDescent="0.4">
      <c r="B98" s="5" t="s">
        <v>0</v>
      </c>
      <c r="C98" s="5" t="s">
        <v>1</v>
      </c>
      <c r="D98" s="5" t="s">
        <v>11</v>
      </c>
      <c r="E98" s="6" t="s">
        <v>2</v>
      </c>
      <c r="F98" s="6" t="s">
        <v>7</v>
      </c>
      <c r="H98" s="2" t="s">
        <v>3</v>
      </c>
      <c r="I98" s="3" t="s">
        <v>4</v>
      </c>
      <c r="J98" s="3" t="s">
        <v>5</v>
      </c>
      <c r="K98" s="3" t="s">
        <v>6</v>
      </c>
      <c r="L98" s="3" t="s">
        <v>7</v>
      </c>
      <c r="M98" s="4" t="s">
        <v>8</v>
      </c>
    </row>
    <row r="99" spans="2:13" ht="17.399999999999999" x14ac:dyDescent="0.45">
      <c r="B99" s="8">
        <v>4</v>
      </c>
      <c r="C99" s="9">
        <v>0</v>
      </c>
      <c r="D99" s="10">
        <f>+B99+C99</f>
        <v>4</v>
      </c>
      <c r="E99" s="10">
        <f>SUM(B100:B124)</f>
        <v>0</v>
      </c>
      <c r="F99" s="11"/>
      <c r="H99" s="13">
        <v>1</v>
      </c>
      <c r="I99" s="14"/>
      <c r="J99" s="27">
        <v>45743</v>
      </c>
      <c r="K99" s="27">
        <v>45743</v>
      </c>
      <c r="L99" s="35" t="s">
        <v>110</v>
      </c>
      <c r="M99" s="28"/>
    </row>
    <row r="100" spans="2:13" ht="17.399999999999999" x14ac:dyDescent="0.45">
      <c r="B100" s="17"/>
      <c r="C100" s="18">
        <v>0</v>
      </c>
      <c r="D100" s="26"/>
      <c r="E100" s="26"/>
      <c r="F100" s="18"/>
      <c r="H100" s="15">
        <v>2</v>
      </c>
      <c r="I100" s="14"/>
      <c r="J100" s="31">
        <v>45764</v>
      </c>
      <c r="K100" s="31">
        <v>45768</v>
      </c>
      <c r="L100" s="29"/>
      <c r="M100" s="29"/>
    </row>
    <row r="101" spans="2:13" ht="17.399999999999999" x14ac:dyDescent="0.45">
      <c r="B101" s="17"/>
      <c r="C101" s="18">
        <v>0</v>
      </c>
      <c r="D101" s="26"/>
      <c r="E101" s="26"/>
      <c r="F101" s="18"/>
      <c r="H101" s="15"/>
      <c r="I101" s="14"/>
      <c r="J101" s="31"/>
      <c r="K101" s="31"/>
      <c r="L101" s="29"/>
      <c r="M101" s="29"/>
    </row>
    <row r="102" spans="2:13" ht="17.399999999999999" x14ac:dyDescent="0.45">
      <c r="B102" s="17"/>
      <c r="C102" s="18">
        <v>0</v>
      </c>
      <c r="D102" s="26"/>
      <c r="E102" s="26"/>
      <c r="F102" s="18"/>
      <c r="H102" s="15"/>
      <c r="I102" s="14"/>
      <c r="J102" s="31"/>
      <c r="K102" s="31"/>
      <c r="L102" s="29"/>
      <c r="M102" s="29"/>
    </row>
    <row r="103" spans="2:13" ht="17.399999999999999" x14ac:dyDescent="0.45">
      <c r="B103" s="17"/>
      <c r="C103" s="18">
        <v>0</v>
      </c>
      <c r="D103" s="26"/>
      <c r="E103" s="26"/>
      <c r="F103" s="18"/>
      <c r="H103" s="15"/>
      <c r="I103" s="14"/>
      <c r="J103" s="31"/>
      <c r="K103" s="31"/>
      <c r="L103" s="29"/>
      <c r="M103" s="29"/>
    </row>
    <row r="104" spans="2:13" ht="17.399999999999999" x14ac:dyDescent="0.45">
      <c r="B104" s="17"/>
      <c r="C104" s="18">
        <v>0</v>
      </c>
      <c r="D104" s="26"/>
      <c r="E104" s="26"/>
      <c r="F104" s="18"/>
      <c r="H104" s="15"/>
      <c r="I104" s="14"/>
      <c r="J104" s="29"/>
      <c r="K104" s="29"/>
      <c r="L104" s="29"/>
      <c r="M104" s="29"/>
    </row>
    <row r="105" spans="2:13" ht="17.399999999999999" x14ac:dyDescent="0.45">
      <c r="B105" s="17"/>
      <c r="C105" s="18">
        <v>0</v>
      </c>
      <c r="D105" s="26"/>
      <c r="E105" s="26"/>
      <c r="F105" s="18"/>
      <c r="H105" s="15"/>
      <c r="I105" s="14"/>
      <c r="J105" s="29"/>
      <c r="K105" s="29"/>
      <c r="L105" s="29"/>
      <c r="M105" s="29"/>
    </row>
    <row r="106" spans="2:13" ht="17.399999999999999" x14ac:dyDescent="0.45">
      <c r="B106" s="17"/>
      <c r="C106" s="18">
        <v>0</v>
      </c>
      <c r="D106" s="26"/>
      <c r="E106" s="26"/>
      <c r="F106" s="18"/>
      <c r="H106" s="15"/>
      <c r="I106" s="14"/>
      <c r="J106" s="29"/>
      <c r="K106" s="29"/>
      <c r="L106" s="29"/>
      <c r="M106" s="29"/>
    </row>
    <row r="107" spans="2:13" ht="17.399999999999999" x14ac:dyDescent="0.45">
      <c r="B107" s="17"/>
      <c r="C107" s="18">
        <v>0</v>
      </c>
      <c r="D107" s="26"/>
      <c r="E107" s="26"/>
      <c r="F107" s="18"/>
      <c r="H107" s="15"/>
      <c r="I107" s="14"/>
      <c r="J107" s="29"/>
      <c r="K107" s="29"/>
      <c r="L107" s="29"/>
      <c r="M107" s="29"/>
    </row>
    <row r="108" spans="2:13" ht="17.399999999999999" x14ac:dyDescent="0.45">
      <c r="B108" s="17"/>
      <c r="C108" s="18">
        <v>0</v>
      </c>
      <c r="D108" s="26"/>
      <c r="E108" s="26"/>
      <c r="F108" s="18"/>
      <c r="H108" s="15"/>
      <c r="I108" s="14"/>
      <c r="J108" s="29"/>
      <c r="K108" s="29"/>
      <c r="L108" s="29"/>
      <c r="M108" s="29"/>
    </row>
    <row r="109" spans="2:13" ht="17.399999999999999" x14ac:dyDescent="0.45">
      <c r="B109" s="17"/>
      <c r="C109" s="18">
        <v>0</v>
      </c>
      <c r="D109" s="18"/>
      <c r="E109" s="18"/>
      <c r="F109" s="18"/>
      <c r="H109" s="15"/>
      <c r="I109" s="14"/>
      <c r="J109" s="29"/>
      <c r="K109" s="29"/>
      <c r="L109" s="29"/>
      <c r="M109" s="29"/>
    </row>
    <row r="110" spans="2:13" ht="18" thickBot="1" x14ac:dyDescent="0.5">
      <c r="B110" s="17"/>
      <c r="C110" s="18">
        <v>0</v>
      </c>
      <c r="D110" s="18"/>
      <c r="E110" s="18"/>
      <c r="F110" s="18"/>
      <c r="H110" s="16"/>
      <c r="I110" s="14"/>
      <c r="J110" s="30"/>
      <c r="K110" s="30"/>
      <c r="L110" s="30"/>
      <c r="M110" s="30"/>
    </row>
    <row r="111" spans="2:13" ht="21.6" thickBot="1" x14ac:dyDescent="0.55000000000000004">
      <c r="B111" s="17"/>
      <c r="C111" s="18">
        <v>0</v>
      </c>
      <c r="D111" s="19"/>
      <c r="E111" s="19"/>
      <c r="F111" s="19"/>
      <c r="H111" s="12">
        <f>SUM(H99:H110)</f>
        <v>3</v>
      </c>
      <c r="I111" s="39" t="str">
        <f>IF(H111=6,"YA NO PUEDE SOLICITAR DIAS ADMINISTRATIVOS","PUEDE SOLICITAR DIAS ADMINISTRATIVOS")</f>
        <v>PUEDE SOLICITAR DIAS ADMINISTRATIVOS</v>
      </c>
      <c r="J111" s="40"/>
      <c r="K111" s="40"/>
      <c r="L111" s="40"/>
      <c r="M111" s="41"/>
    </row>
    <row r="112" spans="2:13" ht="21.6" thickBot="1" x14ac:dyDescent="0.55000000000000004">
      <c r="B112" s="17"/>
      <c r="C112" s="18">
        <v>0</v>
      </c>
      <c r="D112" s="19"/>
      <c r="E112" s="19"/>
      <c r="F112" s="19"/>
      <c r="H112" s="23">
        <f>6-H111</f>
        <v>3</v>
      </c>
      <c r="I112" s="39" t="str">
        <f>IF(H112=0,"YA NO CUENTA CON ADMINISTRATIVOS","OK")</f>
        <v>OK</v>
      </c>
      <c r="J112" s="40"/>
      <c r="K112" s="40"/>
      <c r="L112" s="40"/>
      <c r="M112" s="41"/>
    </row>
    <row r="113" spans="2:13" ht="17.399999999999999" x14ac:dyDescent="0.45">
      <c r="B113" s="17"/>
      <c r="C113" s="18">
        <v>0</v>
      </c>
      <c r="D113" s="19"/>
      <c r="E113" s="19"/>
      <c r="F113" s="19"/>
      <c r="H113" s="1"/>
    </row>
    <row r="114" spans="2:13" ht="17.399999999999999" x14ac:dyDescent="0.45">
      <c r="B114" s="17"/>
      <c r="C114" s="18">
        <v>0</v>
      </c>
      <c r="D114" s="19"/>
      <c r="E114" s="19"/>
      <c r="F114" s="19"/>
    </row>
    <row r="115" spans="2:13" ht="17.399999999999999" x14ac:dyDescent="0.45">
      <c r="B115" s="17"/>
      <c r="C115" s="18">
        <v>0</v>
      </c>
      <c r="D115" s="19"/>
      <c r="E115" s="19"/>
      <c r="F115" s="19"/>
      <c r="H115" s="24" t="s">
        <v>52</v>
      </c>
      <c r="I115" s="24"/>
      <c r="J115" s="24"/>
      <c r="K115" s="25"/>
      <c r="L115" s="25"/>
    </row>
    <row r="116" spans="2:13" ht="17.399999999999999" x14ac:dyDescent="0.45">
      <c r="B116" s="17"/>
      <c r="C116" s="18">
        <v>0</v>
      </c>
      <c r="D116" s="19"/>
      <c r="E116" s="19"/>
      <c r="F116" s="19"/>
      <c r="H116" s="24" t="s">
        <v>48</v>
      </c>
      <c r="K116" s="25">
        <v>45536</v>
      </c>
      <c r="L116" s="32" t="s">
        <v>32</v>
      </c>
      <c r="M116" s="33" t="s">
        <v>50</v>
      </c>
    </row>
    <row r="117" spans="2:13" ht="17.399999999999999" x14ac:dyDescent="0.45">
      <c r="B117" s="17"/>
      <c r="C117" s="18">
        <v>0</v>
      </c>
      <c r="D117" s="19"/>
      <c r="E117" s="19"/>
      <c r="F117" s="19"/>
      <c r="H117" s="24" t="s">
        <v>89</v>
      </c>
      <c r="K117" s="25">
        <v>45663</v>
      </c>
      <c r="L117" s="25">
        <v>46022</v>
      </c>
    </row>
    <row r="118" spans="2:13" ht="17.399999999999999" x14ac:dyDescent="0.45">
      <c r="B118" s="17"/>
      <c r="C118" s="18">
        <v>0</v>
      </c>
      <c r="D118" s="19"/>
      <c r="E118" s="19"/>
      <c r="F118" s="19"/>
    </row>
    <row r="119" spans="2:13" ht="17.399999999999999" x14ac:dyDescent="0.45">
      <c r="B119" s="17"/>
      <c r="C119" s="18">
        <v>0</v>
      </c>
      <c r="D119" s="19"/>
      <c r="E119" s="19"/>
      <c r="F119" s="19"/>
    </row>
    <row r="120" spans="2:13" ht="17.399999999999999" x14ac:dyDescent="0.45">
      <c r="B120" s="17"/>
      <c r="C120" s="18">
        <v>0</v>
      </c>
      <c r="D120" s="19"/>
      <c r="E120" s="19"/>
      <c r="F120" s="19"/>
    </row>
    <row r="121" spans="2:13" ht="17.399999999999999" x14ac:dyDescent="0.45">
      <c r="B121" s="17"/>
      <c r="C121" s="18">
        <v>0</v>
      </c>
      <c r="D121" s="19"/>
      <c r="E121" s="19"/>
      <c r="F121" s="19"/>
    </row>
    <row r="122" spans="2:13" ht="17.399999999999999" x14ac:dyDescent="0.45">
      <c r="B122" s="17"/>
      <c r="C122" s="18">
        <v>0</v>
      </c>
      <c r="D122" s="19"/>
      <c r="E122" s="19"/>
      <c r="F122" s="19"/>
    </row>
    <row r="123" spans="2:13" ht="17.399999999999999" x14ac:dyDescent="0.45">
      <c r="B123" s="17"/>
      <c r="C123" s="18">
        <v>0</v>
      </c>
      <c r="D123" s="19"/>
      <c r="E123" s="19"/>
      <c r="F123" s="19"/>
    </row>
    <row r="124" spans="2:13" ht="18" thickBot="1" x14ac:dyDescent="0.5">
      <c r="B124" s="17"/>
      <c r="C124" s="20">
        <v>0</v>
      </c>
      <c r="D124" s="21"/>
      <c r="E124" s="21"/>
      <c r="F124" s="21"/>
    </row>
    <row r="125" spans="2:13" ht="21.6" thickBot="1" x14ac:dyDescent="0.55000000000000004">
      <c r="B125" s="7">
        <f>+D99-E99</f>
        <v>4</v>
      </c>
      <c r="C125" s="42" t="str">
        <f>IF(D99&lt;=E99,"YA NO TIENE FERIADOS","PUEDE SOLICITAR DIAS FERIADOS")</f>
        <v>PUEDE SOLICITAR DIAS FERIADOS</v>
      </c>
      <c r="D125" s="43"/>
      <c r="E125" s="43"/>
      <c r="F125" s="44"/>
    </row>
    <row r="126" spans="2:13" ht="19.2" thickBot="1" x14ac:dyDescent="0.5">
      <c r="C126" s="45" t="str">
        <f>IF(E99&gt;D99,"EXISTE UN ERROR","OK")</f>
        <v>OK</v>
      </c>
      <c r="D126" s="46"/>
      <c r="E126" s="46"/>
      <c r="F126" s="47"/>
    </row>
    <row r="130" spans="2:13" ht="19.2" thickBot="1" x14ac:dyDescent="0.5">
      <c r="B130" s="22" t="s">
        <v>61</v>
      </c>
      <c r="H130" s="22" t="str">
        <f>+B130</f>
        <v>DIAZ ISAMIT JENNIFER ANDREA</v>
      </c>
    </row>
    <row r="131" spans="2:13" ht="18.600000000000001" thickBot="1" x14ac:dyDescent="0.4">
      <c r="B131" s="5" t="s">
        <v>0</v>
      </c>
      <c r="C131" s="5" t="s">
        <v>1</v>
      </c>
      <c r="D131" s="5" t="s">
        <v>11</v>
      </c>
      <c r="E131" s="6" t="s">
        <v>2</v>
      </c>
      <c r="F131" s="6" t="s">
        <v>7</v>
      </c>
      <c r="H131" s="2" t="s">
        <v>3</v>
      </c>
      <c r="I131" s="3" t="s">
        <v>4</v>
      </c>
      <c r="J131" s="3" t="s">
        <v>5</v>
      </c>
      <c r="K131" s="3" t="s">
        <v>6</v>
      </c>
      <c r="L131" s="3" t="s">
        <v>7</v>
      </c>
      <c r="M131" s="4" t="s">
        <v>8</v>
      </c>
    </row>
    <row r="132" spans="2:13" ht="17.399999999999999" x14ac:dyDescent="0.45">
      <c r="B132" s="8">
        <v>15</v>
      </c>
      <c r="C132" s="9">
        <v>0</v>
      </c>
      <c r="D132" s="10">
        <f>+B132+C132</f>
        <v>15</v>
      </c>
      <c r="E132" s="10">
        <f>SUM(B133:B157)</f>
        <v>5</v>
      </c>
      <c r="F132" s="11"/>
      <c r="H132" s="13">
        <v>1</v>
      </c>
      <c r="I132" s="14"/>
      <c r="J132" s="27">
        <v>45764</v>
      </c>
      <c r="K132" s="27">
        <v>45764</v>
      </c>
      <c r="L132" s="29"/>
      <c r="M132" s="28"/>
    </row>
    <row r="133" spans="2:13" ht="17.399999999999999" x14ac:dyDescent="0.45">
      <c r="B133" s="17">
        <v>5</v>
      </c>
      <c r="C133" s="18">
        <v>0</v>
      </c>
      <c r="D133" s="26">
        <v>45699</v>
      </c>
      <c r="E133" s="26">
        <v>45703</v>
      </c>
      <c r="F133" s="34" t="s">
        <v>92</v>
      </c>
      <c r="H133" s="15">
        <v>1</v>
      </c>
      <c r="I133" s="14"/>
      <c r="J133" s="31">
        <v>45769</v>
      </c>
      <c r="K133" s="31">
        <v>45769</v>
      </c>
      <c r="L133" s="29"/>
      <c r="M133" s="29"/>
    </row>
    <row r="134" spans="2:13" ht="17.399999999999999" x14ac:dyDescent="0.45">
      <c r="B134" s="17"/>
      <c r="C134" s="18">
        <v>0</v>
      </c>
      <c r="D134" s="26"/>
      <c r="E134" s="26"/>
      <c r="F134" s="18"/>
      <c r="H134" s="15">
        <v>1</v>
      </c>
      <c r="I134" s="14"/>
      <c r="J134" s="31">
        <v>45808</v>
      </c>
      <c r="K134" s="31">
        <v>45808</v>
      </c>
      <c r="L134" s="29"/>
      <c r="M134" s="29"/>
    </row>
    <row r="135" spans="2:13" ht="17.399999999999999" x14ac:dyDescent="0.45">
      <c r="B135" s="17"/>
      <c r="C135" s="18">
        <v>0</v>
      </c>
      <c r="D135" s="26"/>
      <c r="E135" s="26"/>
      <c r="F135" s="18"/>
      <c r="H135" s="15">
        <v>1</v>
      </c>
      <c r="I135" s="14"/>
      <c r="J135" s="31">
        <v>45839</v>
      </c>
      <c r="K135" s="31">
        <v>45839</v>
      </c>
      <c r="L135" s="29"/>
      <c r="M135" s="29"/>
    </row>
    <row r="136" spans="2:13" ht="17.399999999999999" x14ac:dyDescent="0.45">
      <c r="B136" s="17"/>
      <c r="C136" s="18">
        <v>0</v>
      </c>
      <c r="D136" s="26"/>
      <c r="E136" s="26"/>
      <c r="F136" s="18"/>
      <c r="H136" s="15"/>
      <c r="I136" s="14"/>
      <c r="J136" s="31"/>
      <c r="K136" s="31"/>
      <c r="L136" s="29"/>
      <c r="M136" s="29"/>
    </row>
    <row r="137" spans="2:13" ht="17.399999999999999" x14ac:dyDescent="0.45">
      <c r="B137" s="17"/>
      <c r="C137" s="18">
        <v>0</v>
      </c>
      <c r="D137" s="26"/>
      <c r="E137" s="26"/>
      <c r="F137" s="18"/>
      <c r="H137" s="15"/>
      <c r="I137" s="14"/>
      <c r="J137" s="29"/>
      <c r="K137" s="29"/>
      <c r="L137" s="29"/>
      <c r="M137" s="29"/>
    </row>
    <row r="138" spans="2:13" ht="17.399999999999999" x14ac:dyDescent="0.45">
      <c r="B138" s="17"/>
      <c r="C138" s="18">
        <v>0</v>
      </c>
      <c r="D138" s="26"/>
      <c r="E138" s="26"/>
      <c r="F138" s="18"/>
      <c r="H138" s="15"/>
      <c r="I138" s="14"/>
      <c r="J138" s="29"/>
      <c r="K138" s="29"/>
      <c r="L138" s="29"/>
      <c r="M138" s="29"/>
    </row>
    <row r="139" spans="2:13" ht="17.399999999999999" x14ac:dyDescent="0.45">
      <c r="B139" s="17"/>
      <c r="C139" s="18">
        <v>0</v>
      </c>
      <c r="D139" s="26"/>
      <c r="E139" s="26"/>
      <c r="F139" s="18"/>
      <c r="H139" s="15"/>
      <c r="I139" s="14"/>
      <c r="J139" s="29"/>
      <c r="K139" s="29"/>
      <c r="L139" s="29"/>
      <c r="M139" s="29"/>
    </row>
    <row r="140" spans="2:13" ht="17.399999999999999" x14ac:dyDescent="0.45">
      <c r="B140" s="17"/>
      <c r="C140" s="18">
        <v>0</v>
      </c>
      <c r="D140" s="26"/>
      <c r="E140" s="26"/>
      <c r="F140" s="18"/>
      <c r="H140" s="15"/>
      <c r="I140" s="14"/>
      <c r="J140" s="29"/>
      <c r="K140" s="29"/>
      <c r="L140" s="29"/>
      <c r="M140" s="29"/>
    </row>
    <row r="141" spans="2:13" ht="17.399999999999999" x14ac:dyDescent="0.45">
      <c r="B141" s="17"/>
      <c r="C141" s="18">
        <v>0</v>
      </c>
      <c r="D141" s="26"/>
      <c r="E141" s="26"/>
      <c r="F141" s="18"/>
      <c r="H141" s="15"/>
      <c r="I141" s="14"/>
      <c r="J141" s="29"/>
      <c r="K141" s="29"/>
      <c r="L141" s="29"/>
      <c r="M141" s="29"/>
    </row>
    <row r="142" spans="2:13" ht="17.399999999999999" x14ac:dyDescent="0.45">
      <c r="B142" s="17"/>
      <c r="C142" s="18">
        <v>0</v>
      </c>
      <c r="D142" s="18"/>
      <c r="E142" s="18"/>
      <c r="F142" s="18"/>
      <c r="H142" s="15"/>
      <c r="I142" s="14"/>
      <c r="J142" s="29"/>
      <c r="K142" s="29"/>
      <c r="L142" s="29"/>
      <c r="M142" s="29"/>
    </row>
    <row r="143" spans="2:13" ht="18" thickBot="1" x14ac:dyDescent="0.5">
      <c r="B143" s="17"/>
      <c r="C143" s="18">
        <v>0</v>
      </c>
      <c r="D143" s="18"/>
      <c r="E143" s="18"/>
      <c r="F143" s="18"/>
      <c r="H143" s="16"/>
      <c r="I143" s="14"/>
      <c r="J143" s="30"/>
      <c r="K143" s="30"/>
      <c r="L143" s="30"/>
      <c r="M143" s="30"/>
    </row>
    <row r="144" spans="2:13" ht="21.6" thickBot="1" x14ac:dyDescent="0.55000000000000004">
      <c r="B144" s="17"/>
      <c r="C144" s="18">
        <v>0</v>
      </c>
      <c r="D144" s="19"/>
      <c r="E144" s="19"/>
      <c r="F144" s="19"/>
      <c r="H144" s="12">
        <f>SUM(H132:H143)</f>
        <v>4</v>
      </c>
      <c r="I144" s="39" t="str">
        <f>IF(H144=6,"YA NO PUEDE SOLICITAR DIAS ADMINISTRATIVOS","PUEDE SOLICITAR DIAS ADMINISTRATIVOS")</f>
        <v>PUEDE SOLICITAR DIAS ADMINISTRATIVOS</v>
      </c>
      <c r="J144" s="40"/>
      <c r="K144" s="40"/>
      <c r="L144" s="40"/>
      <c r="M144" s="41"/>
    </row>
    <row r="145" spans="2:13" ht="21.6" thickBot="1" x14ac:dyDescent="0.55000000000000004">
      <c r="B145" s="17"/>
      <c r="C145" s="18">
        <v>0</v>
      </c>
      <c r="D145" s="19"/>
      <c r="E145" s="19"/>
      <c r="F145" s="19"/>
      <c r="H145" s="23">
        <f>6-H144</f>
        <v>2</v>
      </c>
      <c r="I145" s="39" t="str">
        <f>IF(H145=0,"YA NO CUENTA CON ADMINISTRATIVOS","OK")</f>
        <v>OK</v>
      </c>
      <c r="J145" s="40"/>
      <c r="K145" s="40"/>
      <c r="L145" s="40"/>
      <c r="M145" s="41"/>
    </row>
    <row r="146" spans="2:13" ht="17.399999999999999" x14ac:dyDescent="0.45">
      <c r="B146" s="17"/>
      <c r="C146" s="18">
        <v>0</v>
      </c>
      <c r="D146" s="19"/>
      <c r="E146" s="19"/>
      <c r="F146" s="19"/>
      <c r="H146" s="1"/>
    </row>
    <row r="147" spans="2:13" ht="17.399999999999999" x14ac:dyDescent="0.45">
      <c r="B147" s="17"/>
      <c r="C147" s="18">
        <v>0</v>
      </c>
      <c r="D147" s="19"/>
      <c r="E147" s="19"/>
      <c r="F147" s="19"/>
    </row>
    <row r="148" spans="2:13" ht="17.399999999999999" x14ac:dyDescent="0.45">
      <c r="B148" s="17"/>
      <c r="C148" s="18">
        <v>0</v>
      </c>
      <c r="D148" s="19"/>
      <c r="E148" s="19"/>
      <c r="F148" s="19"/>
      <c r="H148" s="24" t="s">
        <v>63</v>
      </c>
      <c r="I148" s="24"/>
      <c r="J148" s="24"/>
      <c r="K148" s="25"/>
      <c r="L148" s="25"/>
    </row>
    <row r="149" spans="2:13" ht="17.399999999999999" x14ac:dyDescent="0.45">
      <c r="B149" s="17"/>
      <c r="C149" s="18">
        <v>0</v>
      </c>
      <c r="D149" s="19"/>
      <c r="E149" s="19"/>
      <c r="F149" s="19"/>
      <c r="H149" s="24" t="s">
        <v>62</v>
      </c>
      <c r="K149" s="25"/>
      <c r="L149" s="32"/>
      <c r="M149" s="33" t="s">
        <v>27</v>
      </c>
    </row>
    <row r="150" spans="2:13" ht="17.399999999999999" x14ac:dyDescent="0.45">
      <c r="B150" s="17"/>
      <c r="C150" s="18">
        <v>0</v>
      </c>
      <c r="D150" s="19"/>
      <c r="E150" s="19"/>
      <c r="F150" s="19"/>
      <c r="H150" s="24" t="s">
        <v>89</v>
      </c>
      <c r="K150" s="25">
        <v>45658</v>
      </c>
      <c r="L150" s="25">
        <v>45838</v>
      </c>
    </row>
    <row r="151" spans="2:13" ht="17.399999999999999" x14ac:dyDescent="0.45">
      <c r="B151" s="17"/>
      <c r="C151" s="18">
        <v>0</v>
      </c>
      <c r="D151" s="19"/>
      <c r="E151" s="19"/>
      <c r="F151" s="19"/>
      <c r="K151" s="25">
        <v>45839</v>
      </c>
      <c r="L151" s="25">
        <v>46022</v>
      </c>
    </row>
    <row r="152" spans="2:13" ht="17.399999999999999" x14ac:dyDescent="0.45">
      <c r="B152" s="17"/>
      <c r="C152" s="18">
        <v>0</v>
      </c>
      <c r="D152" s="19"/>
      <c r="E152" s="19"/>
      <c r="F152" s="19"/>
    </row>
    <row r="153" spans="2:13" ht="17.399999999999999" x14ac:dyDescent="0.45">
      <c r="B153" s="17"/>
      <c r="C153" s="18">
        <v>0</v>
      </c>
      <c r="D153" s="19"/>
      <c r="E153" s="19"/>
      <c r="F153" s="19"/>
    </row>
    <row r="154" spans="2:13" ht="17.399999999999999" x14ac:dyDescent="0.45">
      <c r="B154" s="17"/>
      <c r="C154" s="18">
        <v>0</v>
      </c>
      <c r="D154" s="19"/>
      <c r="E154" s="19"/>
      <c r="F154" s="19"/>
    </row>
    <row r="155" spans="2:13" ht="17.399999999999999" x14ac:dyDescent="0.45">
      <c r="B155" s="17"/>
      <c r="C155" s="18">
        <v>0</v>
      </c>
      <c r="D155" s="19"/>
      <c r="E155" s="19"/>
      <c r="F155" s="19"/>
    </row>
    <row r="156" spans="2:13" ht="17.399999999999999" x14ac:dyDescent="0.45">
      <c r="B156" s="17"/>
      <c r="C156" s="18">
        <v>0</v>
      </c>
      <c r="D156" s="19"/>
      <c r="E156" s="19"/>
      <c r="F156" s="19"/>
    </row>
    <row r="157" spans="2:13" ht="18" thickBot="1" x14ac:dyDescent="0.5">
      <c r="B157" s="17"/>
      <c r="C157" s="20">
        <v>0</v>
      </c>
      <c r="D157" s="21"/>
      <c r="E157" s="21"/>
      <c r="F157" s="21"/>
    </row>
    <row r="158" spans="2:13" ht="21.6" thickBot="1" x14ac:dyDescent="0.55000000000000004">
      <c r="B158" s="7">
        <f>+D132-E132</f>
        <v>10</v>
      </c>
      <c r="C158" s="42" t="str">
        <f>IF(D132&lt;=E132,"YA NO TIENE FERIADOS","PUEDE SOLICITAR DIAS FERIADOS")</f>
        <v>PUEDE SOLICITAR DIAS FERIADOS</v>
      </c>
      <c r="D158" s="43"/>
      <c r="E158" s="43"/>
      <c r="F158" s="44"/>
    </row>
    <row r="159" spans="2:13" ht="19.2" thickBot="1" x14ac:dyDescent="0.5">
      <c r="C159" s="45" t="str">
        <f>IF(E132&gt;D132,"EXISTE UN ERROR","OK")</f>
        <v>OK</v>
      </c>
      <c r="D159" s="46"/>
      <c r="E159" s="46"/>
      <c r="F159" s="47"/>
    </row>
    <row r="161" spans="2:13" ht="19.2" thickBot="1" x14ac:dyDescent="0.5">
      <c r="B161" s="22" t="s">
        <v>64</v>
      </c>
      <c r="H161" s="22" t="str">
        <f>+B161</f>
        <v>MONTES MORALES MICHELLE A.</v>
      </c>
    </row>
    <row r="162" spans="2:13" ht="18.600000000000001" thickBot="1" x14ac:dyDescent="0.4">
      <c r="B162" s="5" t="s">
        <v>0</v>
      </c>
      <c r="C162" s="5" t="s">
        <v>1</v>
      </c>
      <c r="D162" s="5" t="s">
        <v>11</v>
      </c>
      <c r="E162" s="6" t="s">
        <v>2</v>
      </c>
      <c r="F162" s="6" t="s">
        <v>7</v>
      </c>
      <c r="H162" s="2" t="s">
        <v>3</v>
      </c>
      <c r="I162" s="3" t="s">
        <v>4</v>
      </c>
      <c r="J162" s="3" t="s">
        <v>5</v>
      </c>
      <c r="K162" s="3" t="s">
        <v>6</v>
      </c>
      <c r="L162" s="3" t="s">
        <v>7</v>
      </c>
      <c r="M162" s="4" t="s">
        <v>8</v>
      </c>
    </row>
    <row r="163" spans="2:13" ht="17.399999999999999" x14ac:dyDescent="0.45">
      <c r="B163" s="8">
        <v>8</v>
      </c>
      <c r="C163" s="9">
        <v>0</v>
      </c>
      <c r="D163" s="10">
        <f>+B163+C163</f>
        <v>8</v>
      </c>
      <c r="E163" s="10">
        <f>SUM(B164:B188)</f>
        <v>0</v>
      </c>
      <c r="F163" s="11"/>
      <c r="H163" s="13">
        <v>1</v>
      </c>
      <c r="I163" s="14"/>
      <c r="J163" s="27">
        <v>45716</v>
      </c>
      <c r="K163" s="27">
        <v>45716</v>
      </c>
      <c r="L163" s="29"/>
      <c r="M163" s="28"/>
    </row>
    <row r="164" spans="2:13" ht="17.399999999999999" x14ac:dyDescent="0.45">
      <c r="B164" s="17"/>
      <c r="C164" s="18">
        <v>0</v>
      </c>
      <c r="D164" s="26"/>
      <c r="E164" s="26"/>
      <c r="F164" s="18"/>
      <c r="H164" s="15">
        <v>1</v>
      </c>
      <c r="I164" s="14"/>
      <c r="J164" s="31">
        <v>45717</v>
      </c>
      <c r="K164" s="31">
        <v>45717</v>
      </c>
      <c r="L164" s="29"/>
      <c r="M164" s="29"/>
    </row>
    <row r="165" spans="2:13" ht="17.399999999999999" x14ac:dyDescent="0.45">
      <c r="B165" s="17"/>
      <c r="C165" s="18">
        <v>0</v>
      </c>
      <c r="D165" s="26"/>
      <c r="E165" s="26"/>
      <c r="F165" s="18"/>
      <c r="H165" s="15">
        <v>1</v>
      </c>
      <c r="I165" s="14"/>
      <c r="J165" s="31">
        <v>45764</v>
      </c>
      <c r="K165" s="31">
        <v>45764</v>
      </c>
      <c r="L165" s="35" t="s">
        <v>111</v>
      </c>
      <c r="M165" s="29"/>
    </row>
    <row r="166" spans="2:13" ht="17.399999999999999" x14ac:dyDescent="0.45">
      <c r="B166" s="17"/>
      <c r="C166" s="18">
        <v>0</v>
      </c>
      <c r="D166" s="26"/>
      <c r="E166" s="26"/>
      <c r="F166" s="18"/>
      <c r="H166" s="15">
        <v>1</v>
      </c>
      <c r="I166" s="14"/>
      <c r="J166" s="31">
        <v>45820</v>
      </c>
      <c r="K166" s="31">
        <v>45820</v>
      </c>
      <c r="L166" s="29"/>
      <c r="M166" s="29"/>
    </row>
    <row r="167" spans="2:13" ht="17.399999999999999" x14ac:dyDescent="0.45">
      <c r="B167" s="17"/>
      <c r="C167" s="18">
        <v>0</v>
      </c>
      <c r="D167" s="26"/>
      <c r="E167" s="26"/>
      <c r="F167" s="18"/>
      <c r="H167" s="15">
        <v>1</v>
      </c>
      <c r="I167" s="14"/>
      <c r="J167" s="31">
        <v>45829</v>
      </c>
      <c r="K167" s="31">
        <v>45829</v>
      </c>
      <c r="L167" s="29"/>
      <c r="M167" s="29"/>
    </row>
    <row r="168" spans="2:13" ht="17.399999999999999" x14ac:dyDescent="0.45">
      <c r="B168" s="17"/>
      <c r="C168" s="18">
        <v>0</v>
      </c>
      <c r="D168" s="26"/>
      <c r="E168" s="26"/>
      <c r="F168" s="18"/>
      <c r="H168" s="15">
        <v>1</v>
      </c>
      <c r="I168" s="14"/>
      <c r="J168" s="31">
        <v>45842</v>
      </c>
      <c r="K168" s="31">
        <v>45842</v>
      </c>
      <c r="L168" s="29"/>
      <c r="M168" s="29"/>
    </row>
    <row r="169" spans="2:13" ht="17.399999999999999" x14ac:dyDescent="0.45">
      <c r="B169" s="17"/>
      <c r="C169" s="18">
        <v>0</v>
      </c>
      <c r="D169" s="26"/>
      <c r="E169" s="26"/>
      <c r="F169" s="18"/>
      <c r="H169" s="15"/>
      <c r="I169" s="14"/>
      <c r="J169" s="29"/>
      <c r="K169" s="29"/>
      <c r="L169" s="29"/>
      <c r="M169" s="29"/>
    </row>
    <row r="170" spans="2:13" ht="17.399999999999999" x14ac:dyDescent="0.45">
      <c r="B170" s="17"/>
      <c r="C170" s="18">
        <v>0</v>
      </c>
      <c r="D170" s="26"/>
      <c r="E170" s="26"/>
      <c r="F170" s="18"/>
      <c r="H170" s="15"/>
      <c r="I170" s="14"/>
      <c r="J170" s="29"/>
      <c r="K170" s="29"/>
      <c r="L170" s="29"/>
      <c r="M170" s="29"/>
    </row>
    <row r="171" spans="2:13" ht="17.399999999999999" x14ac:dyDescent="0.45">
      <c r="B171" s="17"/>
      <c r="C171" s="18">
        <v>0</v>
      </c>
      <c r="D171" s="26"/>
      <c r="E171" s="26"/>
      <c r="F171" s="18"/>
      <c r="H171" s="15"/>
      <c r="I171" s="14"/>
      <c r="J171" s="29"/>
      <c r="K171" s="29"/>
      <c r="L171" s="29"/>
      <c r="M171" s="29"/>
    </row>
    <row r="172" spans="2:13" ht="17.399999999999999" x14ac:dyDescent="0.45">
      <c r="B172" s="17"/>
      <c r="C172" s="18">
        <v>0</v>
      </c>
      <c r="D172" s="26"/>
      <c r="E172" s="26"/>
      <c r="F172" s="18"/>
      <c r="H172" s="15"/>
      <c r="I172" s="14"/>
      <c r="J172" s="29"/>
      <c r="K172" s="29"/>
      <c r="L172" s="29"/>
      <c r="M172" s="29"/>
    </row>
    <row r="173" spans="2:13" ht="17.399999999999999" x14ac:dyDescent="0.45">
      <c r="B173" s="17"/>
      <c r="C173" s="18">
        <v>0</v>
      </c>
      <c r="D173" s="18"/>
      <c r="E173" s="18"/>
      <c r="F173" s="18"/>
      <c r="H173" s="15"/>
      <c r="I173" s="14"/>
      <c r="J173" s="29"/>
      <c r="K173" s="29"/>
      <c r="L173" s="29"/>
      <c r="M173" s="29"/>
    </row>
    <row r="174" spans="2:13" ht="18" thickBot="1" x14ac:dyDescent="0.5">
      <c r="B174" s="17"/>
      <c r="C174" s="18">
        <v>0</v>
      </c>
      <c r="D174" s="18"/>
      <c r="E174" s="18"/>
      <c r="F174" s="18"/>
      <c r="H174" s="16"/>
      <c r="I174" s="14"/>
      <c r="J174" s="30"/>
      <c r="K174" s="30"/>
      <c r="L174" s="30"/>
      <c r="M174" s="30"/>
    </row>
    <row r="175" spans="2:13" ht="21.6" thickBot="1" x14ac:dyDescent="0.55000000000000004">
      <c r="B175" s="17"/>
      <c r="C175" s="18">
        <v>0</v>
      </c>
      <c r="D175" s="19"/>
      <c r="E175" s="19"/>
      <c r="F175" s="19"/>
      <c r="H175" s="12">
        <f>SUM(H163:H174)</f>
        <v>6</v>
      </c>
      <c r="I175" s="39" t="str">
        <f>IF(H175=6,"YA NO PUEDE SOLICITAR DIAS ADMINISTRATIVOS","PUEDE SOLICITAR DIAS ADMINISTRATIVOS")</f>
        <v>YA NO PUEDE SOLICITAR DIAS ADMINISTRATIVOS</v>
      </c>
      <c r="J175" s="40"/>
      <c r="K175" s="40"/>
      <c r="L175" s="40"/>
      <c r="M175" s="41"/>
    </row>
    <row r="176" spans="2:13" ht="21.6" thickBot="1" x14ac:dyDescent="0.55000000000000004">
      <c r="B176" s="17"/>
      <c r="C176" s="18">
        <v>0</v>
      </c>
      <c r="D176" s="19"/>
      <c r="E176" s="19"/>
      <c r="F176" s="19"/>
      <c r="H176" s="23">
        <f>6-H175</f>
        <v>0</v>
      </c>
      <c r="I176" s="39" t="str">
        <f>IF(H176=0,"YA NO CUENTA CON ADMINISTRATIVOS","OK")</f>
        <v>YA NO CUENTA CON ADMINISTRATIVOS</v>
      </c>
      <c r="J176" s="40"/>
      <c r="K176" s="40"/>
      <c r="L176" s="40"/>
      <c r="M176" s="41"/>
    </row>
    <row r="177" spans="2:13" ht="17.399999999999999" x14ac:dyDescent="0.45">
      <c r="B177" s="17"/>
      <c r="C177" s="18">
        <v>0</v>
      </c>
      <c r="D177" s="19"/>
      <c r="E177" s="19"/>
      <c r="F177" s="19"/>
      <c r="H177" s="1"/>
    </row>
    <row r="178" spans="2:13" ht="17.399999999999999" x14ac:dyDescent="0.45">
      <c r="B178" s="17"/>
      <c r="C178" s="18">
        <v>0</v>
      </c>
      <c r="D178" s="19"/>
      <c r="E178" s="19"/>
      <c r="F178" s="19"/>
    </row>
    <row r="179" spans="2:13" ht="17.399999999999999" x14ac:dyDescent="0.45">
      <c r="B179" s="17"/>
      <c r="C179" s="18">
        <v>0</v>
      </c>
      <c r="D179" s="19"/>
      <c r="E179" s="19"/>
      <c r="F179" s="19"/>
      <c r="H179" s="24" t="s">
        <v>63</v>
      </c>
      <c r="I179" s="24"/>
      <c r="J179" s="24"/>
      <c r="K179" s="25"/>
      <c r="L179" s="25"/>
    </row>
    <row r="180" spans="2:13" ht="17.399999999999999" x14ac:dyDescent="0.45">
      <c r="B180" s="17"/>
      <c r="C180" s="18">
        <v>0</v>
      </c>
      <c r="D180" s="19"/>
      <c r="E180" s="19"/>
      <c r="F180" s="19"/>
      <c r="H180" s="24" t="s">
        <v>62</v>
      </c>
      <c r="K180" s="25">
        <v>45292</v>
      </c>
      <c r="L180" s="32" t="s">
        <v>22</v>
      </c>
      <c r="M180" s="33" t="s">
        <v>50</v>
      </c>
    </row>
    <row r="181" spans="2:13" ht="17.399999999999999" x14ac:dyDescent="0.45">
      <c r="B181" s="17"/>
      <c r="C181" s="18">
        <v>0</v>
      </c>
      <c r="D181" s="19"/>
      <c r="E181" s="19"/>
      <c r="F181" s="19"/>
      <c r="H181" s="24" t="s">
        <v>89</v>
      </c>
      <c r="K181" s="25">
        <v>45658</v>
      </c>
      <c r="L181" s="25">
        <v>45838</v>
      </c>
    </row>
    <row r="182" spans="2:13" ht="17.399999999999999" x14ac:dyDescent="0.45">
      <c r="B182" s="17"/>
      <c r="C182" s="18">
        <v>0</v>
      </c>
      <c r="D182" s="19"/>
      <c r="E182" s="19"/>
      <c r="F182" s="19"/>
      <c r="K182" s="25">
        <v>45839</v>
      </c>
      <c r="L182" s="25">
        <v>46022</v>
      </c>
    </row>
    <row r="183" spans="2:13" ht="17.399999999999999" x14ac:dyDescent="0.45">
      <c r="B183" s="17"/>
      <c r="C183" s="18">
        <v>0</v>
      </c>
      <c r="D183" s="19"/>
      <c r="E183" s="19"/>
      <c r="F183" s="19"/>
    </row>
    <row r="184" spans="2:13" ht="17.399999999999999" x14ac:dyDescent="0.45">
      <c r="B184" s="17"/>
      <c r="C184" s="18">
        <v>0</v>
      </c>
      <c r="D184" s="19"/>
      <c r="E184" s="19"/>
      <c r="F184" s="19"/>
    </row>
    <row r="185" spans="2:13" ht="17.399999999999999" x14ac:dyDescent="0.45">
      <c r="B185" s="17"/>
      <c r="C185" s="18">
        <v>0</v>
      </c>
      <c r="D185" s="19"/>
      <c r="E185" s="19"/>
      <c r="F185" s="19"/>
    </row>
    <row r="186" spans="2:13" ht="17.399999999999999" x14ac:dyDescent="0.45">
      <c r="B186" s="17"/>
      <c r="C186" s="18">
        <v>0</v>
      </c>
      <c r="D186" s="19"/>
      <c r="E186" s="19"/>
      <c r="F186" s="19"/>
    </row>
    <row r="187" spans="2:13" ht="17.399999999999999" x14ac:dyDescent="0.45">
      <c r="B187" s="17"/>
      <c r="C187" s="18">
        <v>0</v>
      </c>
      <c r="D187" s="19"/>
      <c r="E187" s="19"/>
      <c r="F187" s="19"/>
    </row>
    <row r="188" spans="2:13" ht="18" thickBot="1" x14ac:dyDescent="0.5">
      <c r="B188" s="17"/>
      <c r="C188" s="20">
        <v>0</v>
      </c>
      <c r="D188" s="21"/>
      <c r="E188" s="21"/>
      <c r="F188" s="21"/>
    </row>
    <row r="189" spans="2:13" ht="21.6" thickBot="1" x14ac:dyDescent="0.55000000000000004">
      <c r="B189" s="7">
        <f>+D163-E163</f>
        <v>8</v>
      </c>
      <c r="C189" s="42" t="str">
        <f>IF(D163&lt;=E163,"YA NO TIENE FERIADOS","PUEDE SOLICITAR DIAS FERIADOS")</f>
        <v>PUEDE SOLICITAR DIAS FERIADOS</v>
      </c>
      <c r="D189" s="43"/>
      <c r="E189" s="43"/>
      <c r="F189" s="44"/>
    </row>
    <row r="190" spans="2:13" ht="19.2" thickBot="1" x14ac:dyDescent="0.5">
      <c r="C190" s="45" t="str">
        <f>IF(E163&gt;D163,"EXISTE UN ERROR","OK")</f>
        <v>OK</v>
      </c>
      <c r="D190" s="46"/>
      <c r="E190" s="46"/>
      <c r="F190" s="47"/>
    </row>
    <row r="193" spans="2:13" ht="19.2" thickBot="1" x14ac:dyDescent="0.5">
      <c r="B193" s="22" t="s">
        <v>65</v>
      </c>
      <c r="H193" s="22" t="str">
        <f>+B193</f>
        <v>OLIVARES SANCHEZ DANIELA</v>
      </c>
    </row>
    <row r="194" spans="2:13" ht="18.600000000000001" thickBot="1" x14ac:dyDescent="0.4">
      <c r="B194" s="5" t="s">
        <v>0</v>
      </c>
      <c r="C194" s="5" t="s">
        <v>1</v>
      </c>
      <c r="D194" s="5" t="s">
        <v>11</v>
      </c>
      <c r="E194" s="6" t="s">
        <v>2</v>
      </c>
      <c r="F194" s="6" t="s">
        <v>7</v>
      </c>
      <c r="H194" s="2" t="s">
        <v>3</v>
      </c>
      <c r="I194" s="3" t="s">
        <v>4</v>
      </c>
      <c r="J194" s="3" t="s">
        <v>5</v>
      </c>
      <c r="K194" s="3" t="s">
        <v>6</v>
      </c>
      <c r="L194" s="3" t="s">
        <v>7</v>
      </c>
      <c r="M194" s="4" t="s">
        <v>8</v>
      </c>
    </row>
    <row r="195" spans="2:13" ht="17.399999999999999" x14ac:dyDescent="0.45">
      <c r="B195" s="8">
        <v>15</v>
      </c>
      <c r="C195" s="9">
        <v>0</v>
      </c>
      <c r="D195" s="10">
        <f>+B195+C195</f>
        <v>15</v>
      </c>
      <c r="E195" s="10">
        <f>SUM(B196:B220)</f>
        <v>5</v>
      </c>
      <c r="F195" s="11"/>
      <c r="H195" s="13">
        <v>1</v>
      </c>
      <c r="I195" s="14"/>
      <c r="J195" s="27">
        <v>45761</v>
      </c>
      <c r="K195" s="27">
        <v>45761</v>
      </c>
      <c r="L195" s="29"/>
      <c r="M195" s="28"/>
    </row>
    <row r="196" spans="2:13" ht="17.399999999999999" x14ac:dyDescent="0.45">
      <c r="B196" s="17">
        <v>2</v>
      </c>
      <c r="C196" s="18">
        <v>0</v>
      </c>
      <c r="D196" s="26">
        <v>45763</v>
      </c>
      <c r="E196" s="26">
        <v>45761</v>
      </c>
      <c r="F196" s="34" t="s">
        <v>107</v>
      </c>
      <c r="H196" s="15">
        <v>1</v>
      </c>
      <c r="I196" s="14"/>
      <c r="J196" s="31">
        <v>45768</v>
      </c>
      <c r="K196" s="31">
        <v>45768</v>
      </c>
      <c r="L196" s="29"/>
      <c r="M196" s="29"/>
    </row>
    <row r="197" spans="2:13" ht="17.399999999999999" x14ac:dyDescent="0.45">
      <c r="B197" s="17">
        <v>3</v>
      </c>
      <c r="C197" s="18">
        <v>0</v>
      </c>
      <c r="D197" s="26">
        <v>45770</v>
      </c>
      <c r="E197" s="26">
        <v>45772</v>
      </c>
      <c r="F197" s="34" t="s">
        <v>107</v>
      </c>
      <c r="H197" s="15">
        <v>1</v>
      </c>
      <c r="I197" s="14"/>
      <c r="J197" s="31">
        <v>45853</v>
      </c>
      <c r="K197" s="31">
        <v>45853</v>
      </c>
      <c r="L197" s="29"/>
      <c r="M197" s="29"/>
    </row>
    <row r="198" spans="2:13" ht="17.399999999999999" x14ac:dyDescent="0.45">
      <c r="B198" s="17"/>
      <c r="C198" s="18">
        <v>0</v>
      </c>
      <c r="D198" s="26"/>
      <c r="E198" s="26"/>
      <c r="F198" s="18"/>
      <c r="H198" s="15">
        <v>1</v>
      </c>
      <c r="I198" s="14"/>
      <c r="J198" s="31">
        <v>45855</v>
      </c>
      <c r="K198" s="31">
        <v>45855</v>
      </c>
      <c r="L198" s="29"/>
      <c r="M198" s="29"/>
    </row>
    <row r="199" spans="2:13" ht="17.399999999999999" x14ac:dyDescent="0.45">
      <c r="B199" s="17"/>
      <c r="C199" s="18">
        <v>0</v>
      </c>
      <c r="D199" s="26"/>
      <c r="E199" s="26"/>
      <c r="F199" s="18"/>
      <c r="H199" s="15"/>
      <c r="I199" s="14"/>
      <c r="J199" s="31"/>
      <c r="K199" s="31"/>
      <c r="L199" s="29"/>
      <c r="M199" s="29"/>
    </row>
    <row r="200" spans="2:13" ht="17.399999999999999" x14ac:dyDescent="0.45">
      <c r="B200" s="17"/>
      <c r="C200" s="18">
        <v>0</v>
      </c>
      <c r="D200" s="26"/>
      <c r="E200" s="26"/>
      <c r="F200" s="18"/>
      <c r="H200" s="15"/>
      <c r="I200" s="14"/>
      <c r="J200" s="29"/>
      <c r="K200" s="29"/>
      <c r="L200" s="29"/>
      <c r="M200" s="29"/>
    </row>
    <row r="201" spans="2:13" ht="17.399999999999999" x14ac:dyDescent="0.45">
      <c r="B201" s="17"/>
      <c r="C201" s="18">
        <v>0</v>
      </c>
      <c r="D201" s="26"/>
      <c r="E201" s="26"/>
      <c r="F201" s="18"/>
      <c r="H201" s="15"/>
      <c r="I201" s="14"/>
      <c r="J201" s="29"/>
      <c r="K201" s="29"/>
      <c r="L201" s="29"/>
      <c r="M201" s="29"/>
    </row>
    <row r="202" spans="2:13" ht="17.399999999999999" x14ac:dyDescent="0.45">
      <c r="B202" s="17"/>
      <c r="C202" s="18">
        <v>0</v>
      </c>
      <c r="D202" s="26"/>
      <c r="E202" s="26"/>
      <c r="F202" s="18"/>
      <c r="H202" s="15"/>
      <c r="I202" s="14"/>
      <c r="J202" s="29"/>
      <c r="K202" s="29"/>
      <c r="L202" s="29"/>
      <c r="M202" s="29"/>
    </row>
    <row r="203" spans="2:13" ht="17.399999999999999" x14ac:dyDescent="0.45">
      <c r="B203" s="17"/>
      <c r="C203" s="18">
        <v>0</v>
      </c>
      <c r="D203" s="26"/>
      <c r="E203" s="26"/>
      <c r="F203" s="18"/>
      <c r="H203" s="15"/>
      <c r="I203" s="14"/>
      <c r="J203" s="29"/>
      <c r="K203" s="29"/>
      <c r="L203" s="29"/>
      <c r="M203" s="29"/>
    </row>
    <row r="204" spans="2:13" ht="17.399999999999999" x14ac:dyDescent="0.45">
      <c r="B204" s="17"/>
      <c r="C204" s="18">
        <v>0</v>
      </c>
      <c r="D204" s="26"/>
      <c r="E204" s="26"/>
      <c r="F204" s="18"/>
      <c r="H204" s="15"/>
      <c r="I204" s="14"/>
      <c r="J204" s="29"/>
      <c r="K204" s="29"/>
      <c r="L204" s="29"/>
      <c r="M204" s="29"/>
    </row>
    <row r="205" spans="2:13" ht="17.399999999999999" x14ac:dyDescent="0.45">
      <c r="B205" s="17"/>
      <c r="C205" s="18">
        <v>0</v>
      </c>
      <c r="D205" s="18"/>
      <c r="E205" s="18"/>
      <c r="F205" s="18"/>
      <c r="H205" s="15"/>
      <c r="I205" s="14"/>
      <c r="J205" s="29"/>
      <c r="K205" s="29"/>
      <c r="L205" s="29"/>
      <c r="M205" s="29"/>
    </row>
    <row r="206" spans="2:13" ht="18" thickBot="1" x14ac:dyDescent="0.5">
      <c r="B206" s="17"/>
      <c r="C206" s="18">
        <v>0</v>
      </c>
      <c r="D206" s="18"/>
      <c r="E206" s="18"/>
      <c r="F206" s="18"/>
      <c r="H206" s="16"/>
      <c r="I206" s="14"/>
      <c r="J206" s="30"/>
      <c r="K206" s="30"/>
      <c r="L206" s="30"/>
      <c r="M206" s="30"/>
    </row>
    <row r="207" spans="2:13" ht="21.6" thickBot="1" x14ac:dyDescent="0.55000000000000004">
      <c r="B207" s="17"/>
      <c r="C207" s="18">
        <v>0</v>
      </c>
      <c r="D207" s="19"/>
      <c r="E207" s="19"/>
      <c r="F207" s="19"/>
      <c r="H207" s="12">
        <f>SUM(H195:H206)</f>
        <v>4</v>
      </c>
      <c r="I207" s="39" t="str">
        <f>IF(H207=6,"YA NO PUEDE SOLICITAR DIAS ADMINISTRATIVOS","PUEDE SOLICITAR DIAS ADMINISTRATIVOS")</f>
        <v>PUEDE SOLICITAR DIAS ADMINISTRATIVOS</v>
      </c>
      <c r="J207" s="40"/>
      <c r="K207" s="40"/>
      <c r="L207" s="40"/>
      <c r="M207" s="41"/>
    </row>
    <row r="208" spans="2:13" ht="21.6" thickBot="1" x14ac:dyDescent="0.55000000000000004">
      <c r="B208" s="17"/>
      <c r="C208" s="18">
        <v>0</v>
      </c>
      <c r="D208" s="19"/>
      <c r="E208" s="19"/>
      <c r="F208" s="19"/>
      <c r="H208" s="23">
        <f>6-H207</f>
        <v>2</v>
      </c>
      <c r="I208" s="39" t="str">
        <f>IF(H208=0,"YA NO CUENTA CON ADMINISTRATIVOS","OK")</f>
        <v>OK</v>
      </c>
      <c r="J208" s="40"/>
      <c r="K208" s="40"/>
      <c r="L208" s="40"/>
      <c r="M208" s="41"/>
    </row>
    <row r="209" spans="2:13" ht="17.399999999999999" x14ac:dyDescent="0.45">
      <c r="B209" s="17"/>
      <c r="C209" s="18">
        <v>0</v>
      </c>
      <c r="D209" s="19"/>
      <c r="E209" s="19"/>
      <c r="F209" s="19"/>
      <c r="H209" s="1"/>
    </row>
    <row r="210" spans="2:13" ht="17.399999999999999" x14ac:dyDescent="0.45">
      <c r="B210" s="17"/>
      <c r="C210" s="18">
        <v>0</v>
      </c>
      <c r="D210" s="19"/>
      <c r="E210" s="19"/>
      <c r="F210" s="19"/>
    </row>
    <row r="211" spans="2:13" ht="17.399999999999999" x14ac:dyDescent="0.45">
      <c r="B211" s="17"/>
      <c r="C211" s="18">
        <v>0</v>
      </c>
      <c r="D211" s="19"/>
      <c r="E211" s="19"/>
      <c r="F211" s="19"/>
      <c r="H211" s="24" t="s">
        <v>63</v>
      </c>
      <c r="I211" s="24"/>
      <c r="J211" s="24"/>
      <c r="K211" s="25"/>
      <c r="L211" s="25"/>
    </row>
    <row r="212" spans="2:13" ht="17.399999999999999" x14ac:dyDescent="0.45">
      <c r="B212" s="17"/>
      <c r="C212" s="18">
        <v>0</v>
      </c>
      <c r="D212" s="19"/>
      <c r="E212" s="19"/>
      <c r="F212" s="19"/>
      <c r="H212" s="24" t="s">
        <v>44</v>
      </c>
      <c r="K212" s="25">
        <v>45292</v>
      </c>
      <c r="L212" s="32" t="s">
        <v>22</v>
      </c>
      <c r="M212" s="33" t="s">
        <v>27</v>
      </c>
    </row>
    <row r="213" spans="2:13" ht="17.399999999999999" x14ac:dyDescent="0.45">
      <c r="B213" s="17"/>
      <c r="C213" s="18">
        <v>0</v>
      </c>
      <c r="D213" s="19"/>
      <c r="E213" s="19"/>
      <c r="F213" s="19"/>
      <c r="H213" s="24" t="s">
        <v>89</v>
      </c>
      <c r="K213" s="25">
        <v>45658</v>
      </c>
      <c r="L213" s="25">
        <v>45838</v>
      </c>
    </row>
    <row r="214" spans="2:13" ht="17.399999999999999" x14ac:dyDescent="0.45">
      <c r="B214" s="17"/>
      <c r="C214" s="18">
        <v>0</v>
      </c>
      <c r="D214" s="19"/>
      <c r="E214" s="19"/>
      <c r="F214" s="19"/>
      <c r="K214" s="25">
        <v>45778</v>
      </c>
      <c r="L214" s="25">
        <v>46022</v>
      </c>
    </row>
    <row r="215" spans="2:13" ht="17.399999999999999" x14ac:dyDescent="0.45">
      <c r="B215" s="17"/>
      <c r="C215" s="18">
        <v>0</v>
      </c>
      <c r="D215" s="19"/>
      <c r="E215" s="19"/>
      <c r="F215" s="19"/>
    </row>
    <row r="216" spans="2:13" ht="17.399999999999999" x14ac:dyDescent="0.45">
      <c r="B216" s="17"/>
      <c r="C216" s="18">
        <v>0</v>
      </c>
      <c r="D216" s="19"/>
      <c r="E216" s="19"/>
      <c r="F216" s="19"/>
    </row>
    <row r="217" spans="2:13" ht="17.399999999999999" x14ac:dyDescent="0.45">
      <c r="B217" s="17"/>
      <c r="C217" s="18">
        <v>0</v>
      </c>
      <c r="D217" s="19"/>
      <c r="E217" s="19"/>
      <c r="F217" s="19"/>
    </row>
    <row r="218" spans="2:13" ht="17.399999999999999" x14ac:dyDescent="0.45">
      <c r="B218" s="17"/>
      <c r="C218" s="18">
        <v>0</v>
      </c>
      <c r="D218" s="19"/>
      <c r="E218" s="19"/>
      <c r="F218" s="19"/>
    </row>
    <row r="219" spans="2:13" ht="17.399999999999999" x14ac:dyDescent="0.45">
      <c r="B219" s="17"/>
      <c r="C219" s="18">
        <v>0</v>
      </c>
      <c r="D219" s="19"/>
      <c r="E219" s="19"/>
      <c r="F219" s="19"/>
    </row>
    <row r="220" spans="2:13" ht="18" thickBot="1" x14ac:dyDescent="0.5">
      <c r="B220" s="17"/>
      <c r="C220" s="20">
        <v>0</v>
      </c>
      <c r="D220" s="21"/>
      <c r="E220" s="21"/>
      <c r="F220" s="21"/>
    </row>
    <row r="221" spans="2:13" ht="21.6" thickBot="1" x14ac:dyDescent="0.55000000000000004">
      <c r="B221" s="7">
        <f>+D195-E195</f>
        <v>10</v>
      </c>
      <c r="C221" s="42" t="str">
        <f>IF(D195&lt;=E195,"YA NO TIENE FERIADOS","PUEDE SOLICITAR DIAS FERIADOS")</f>
        <v>PUEDE SOLICITAR DIAS FERIADOS</v>
      </c>
      <c r="D221" s="43"/>
      <c r="E221" s="43"/>
      <c r="F221" s="44"/>
    </row>
    <row r="222" spans="2:13" ht="19.2" thickBot="1" x14ac:dyDescent="0.5">
      <c r="C222" s="45" t="str">
        <f>IF(E195&gt;D195,"EXISTE UN ERROR","OK")</f>
        <v>OK</v>
      </c>
      <c r="D222" s="46"/>
      <c r="E222" s="46"/>
      <c r="F222" s="47"/>
    </row>
    <row r="226" spans="2:13" ht="19.2" thickBot="1" x14ac:dyDescent="0.5">
      <c r="B226" s="22" t="s">
        <v>85</v>
      </c>
      <c r="H226" s="22" t="str">
        <f>+B226</f>
        <v>MEZILUS GABRIELA</v>
      </c>
    </row>
    <row r="227" spans="2:13" ht="18.600000000000001" thickBot="1" x14ac:dyDescent="0.4">
      <c r="B227" s="5" t="s">
        <v>0</v>
      </c>
      <c r="C227" s="5" t="s">
        <v>1</v>
      </c>
      <c r="D227" s="5" t="s">
        <v>11</v>
      </c>
      <c r="E227" s="6" t="s">
        <v>2</v>
      </c>
      <c r="F227" s="6" t="s">
        <v>7</v>
      </c>
      <c r="H227" s="2" t="s">
        <v>3</v>
      </c>
      <c r="I227" s="3" t="s">
        <v>4</v>
      </c>
      <c r="J227" s="3" t="s">
        <v>5</v>
      </c>
      <c r="K227" s="3" t="s">
        <v>6</v>
      </c>
      <c r="L227" s="3" t="s">
        <v>7</v>
      </c>
      <c r="M227" s="4" t="s">
        <v>8</v>
      </c>
    </row>
    <row r="228" spans="2:13" ht="17.399999999999999" x14ac:dyDescent="0.45">
      <c r="B228" s="8">
        <v>15</v>
      </c>
      <c r="C228" s="9">
        <v>0</v>
      </c>
      <c r="D228" s="10">
        <f>+B228+C228</f>
        <v>15</v>
      </c>
      <c r="E228" s="10">
        <f>SUM(B229:B253)</f>
        <v>0</v>
      </c>
      <c r="F228" s="11"/>
      <c r="H228" s="13">
        <v>2</v>
      </c>
      <c r="I228" s="14"/>
      <c r="J228" s="27">
        <v>45721</v>
      </c>
      <c r="K228" s="27">
        <v>45722</v>
      </c>
      <c r="L228" s="35" t="s">
        <v>111</v>
      </c>
      <c r="M228" s="28"/>
    </row>
    <row r="229" spans="2:13" ht="17.399999999999999" x14ac:dyDescent="0.45">
      <c r="B229" s="17"/>
      <c r="C229" s="18">
        <v>0</v>
      </c>
      <c r="D229" s="26"/>
      <c r="E229" s="26"/>
      <c r="F229" s="18"/>
      <c r="H229" s="15">
        <v>1</v>
      </c>
      <c r="I229" s="14"/>
      <c r="J229" s="31">
        <v>45786</v>
      </c>
      <c r="K229" s="31">
        <v>45786</v>
      </c>
      <c r="L229" s="29"/>
      <c r="M229" s="29"/>
    </row>
    <row r="230" spans="2:13" ht="17.399999999999999" x14ac:dyDescent="0.45">
      <c r="B230" s="17"/>
      <c r="C230" s="18">
        <v>0</v>
      </c>
      <c r="D230" s="26"/>
      <c r="E230" s="26"/>
      <c r="F230" s="18"/>
      <c r="H230" s="15">
        <v>1</v>
      </c>
      <c r="I230" s="14"/>
      <c r="J230" s="31">
        <v>45842</v>
      </c>
      <c r="K230" s="31">
        <v>45842</v>
      </c>
      <c r="L230" s="29"/>
      <c r="M230" s="29"/>
    </row>
    <row r="231" spans="2:13" ht="17.399999999999999" x14ac:dyDescent="0.45">
      <c r="B231" s="17"/>
      <c r="C231" s="18">
        <v>0</v>
      </c>
      <c r="D231" s="26"/>
      <c r="E231" s="26"/>
      <c r="F231" s="18"/>
      <c r="H231" s="15"/>
      <c r="I231" s="14"/>
      <c r="J231" s="31"/>
      <c r="K231" s="31"/>
      <c r="L231" s="29"/>
      <c r="M231" s="29"/>
    </row>
    <row r="232" spans="2:13" ht="17.399999999999999" x14ac:dyDescent="0.45">
      <c r="B232" s="17"/>
      <c r="C232" s="18">
        <v>0</v>
      </c>
      <c r="D232" s="26"/>
      <c r="E232" s="26"/>
      <c r="F232" s="18"/>
      <c r="H232" s="15"/>
      <c r="I232" s="14"/>
      <c r="J232" s="31"/>
      <c r="K232" s="31"/>
      <c r="L232" s="29"/>
      <c r="M232" s="29"/>
    </row>
    <row r="233" spans="2:13" ht="17.399999999999999" x14ac:dyDescent="0.45">
      <c r="B233" s="17"/>
      <c r="C233" s="18">
        <v>0</v>
      </c>
      <c r="D233" s="26"/>
      <c r="E233" s="26"/>
      <c r="F233" s="18"/>
      <c r="H233" s="15"/>
      <c r="I233" s="14"/>
      <c r="J233" s="29"/>
      <c r="K233" s="29"/>
      <c r="L233" s="29"/>
      <c r="M233" s="29"/>
    </row>
    <row r="234" spans="2:13" ht="17.399999999999999" x14ac:dyDescent="0.45">
      <c r="B234" s="17"/>
      <c r="C234" s="18">
        <v>0</v>
      </c>
      <c r="D234" s="26"/>
      <c r="E234" s="26"/>
      <c r="F234" s="18"/>
      <c r="H234" s="15"/>
      <c r="I234" s="14"/>
      <c r="J234" s="29"/>
      <c r="K234" s="29"/>
      <c r="L234" s="29"/>
      <c r="M234" s="29"/>
    </row>
    <row r="235" spans="2:13" ht="17.399999999999999" x14ac:dyDescent="0.45">
      <c r="B235" s="17"/>
      <c r="C235" s="18">
        <v>0</v>
      </c>
      <c r="D235" s="26"/>
      <c r="E235" s="26"/>
      <c r="F235" s="18"/>
      <c r="H235" s="15"/>
      <c r="I235" s="14"/>
      <c r="J235" s="29"/>
      <c r="K235" s="29"/>
      <c r="L235" s="29"/>
      <c r="M235" s="29"/>
    </row>
    <row r="236" spans="2:13" ht="17.399999999999999" x14ac:dyDescent="0.45">
      <c r="B236" s="17"/>
      <c r="C236" s="18">
        <v>0</v>
      </c>
      <c r="D236" s="26"/>
      <c r="E236" s="26"/>
      <c r="F236" s="18"/>
      <c r="H236" s="15"/>
      <c r="I236" s="14"/>
      <c r="J236" s="29"/>
      <c r="K236" s="29"/>
      <c r="L236" s="29"/>
      <c r="M236" s="29"/>
    </row>
    <row r="237" spans="2:13" ht="17.399999999999999" x14ac:dyDescent="0.45">
      <c r="B237" s="17"/>
      <c r="C237" s="18">
        <v>0</v>
      </c>
      <c r="D237" s="26"/>
      <c r="E237" s="26"/>
      <c r="F237" s="18"/>
      <c r="H237" s="15"/>
      <c r="I237" s="14"/>
      <c r="J237" s="29"/>
      <c r="K237" s="29"/>
      <c r="L237" s="29"/>
      <c r="M237" s="29"/>
    </row>
    <row r="238" spans="2:13" ht="17.399999999999999" x14ac:dyDescent="0.45">
      <c r="B238" s="17"/>
      <c r="C238" s="18">
        <v>0</v>
      </c>
      <c r="D238" s="18"/>
      <c r="E238" s="18"/>
      <c r="F238" s="18"/>
      <c r="H238" s="15"/>
      <c r="I238" s="14"/>
      <c r="J238" s="29"/>
      <c r="K238" s="29"/>
      <c r="L238" s="29"/>
      <c r="M238" s="29"/>
    </row>
    <row r="239" spans="2:13" ht="18" thickBot="1" x14ac:dyDescent="0.5">
      <c r="B239" s="17"/>
      <c r="C239" s="18">
        <v>0</v>
      </c>
      <c r="D239" s="18"/>
      <c r="E239" s="18"/>
      <c r="F239" s="18"/>
      <c r="H239" s="16"/>
      <c r="I239" s="14"/>
      <c r="J239" s="30"/>
      <c r="K239" s="30"/>
      <c r="L239" s="30"/>
      <c r="M239" s="30"/>
    </row>
    <row r="240" spans="2:13" ht="21.6" thickBot="1" x14ac:dyDescent="0.55000000000000004">
      <c r="B240" s="17"/>
      <c r="C240" s="18">
        <v>0</v>
      </c>
      <c r="D240" s="19"/>
      <c r="E240" s="19"/>
      <c r="F240" s="19"/>
      <c r="H240" s="12">
        <f>SUM(H228:H239)</f>
        <v>4</v>
      </c>
      <c r="I240" s="39" t="str">
        <f>IF(H240=6,"YA NO PUEDE SOLICITAR DIAS ADMINISTRATIVOS","PUEDE SOLICITAR DIAS ADMINISTRATIVOS")</f>
        <v>PUEDE SOLICITAR DIAS ADMINISTRATIVOS</v>
      </c>
      <c r="J240" s="40"/>
      <c r="K240" s="40"/>
      <c r="L240" s="40"/>
      <c r="M240" s="41"/>
    </row>
    <row r="241" spans="2:13" ht="21.6" thickBot="1" x14ac:dyDescent="0.55000000000000004">
      <c r="B241" s="17"/>
      <c r="C241" s="18">
        <v>0</v>
      </c>
      <c r="D241" s="19"/>
      <c r="E241" s="19"/>
      <c r="F241" s="19"/>
      <c r="H241" s="23">
        <f>6-H240</f>
        <v>2</v>
      </c>
      <c r="I241" s="39" t="str">
        <f>IF(H241=0,"YA NO CUENTA CON ADMINISTRATIVOS","OK")</f>
        <v>OK</v>
      </c>
      <c r="J241" s="40"/>
      <c r="K241" s="40"/>
      <c r="L241" s="40"/>
      <c r="M241" s="41"/>
    </row>
    <row r="242" spans="2:13" ht="17.399999999999999" x14ac:dyDescent="0.45">
      <c r="B242" s="17"/>
      <c r="C242" s="18">
        <v>0</v>
      </c>
      <c r="D242" s="19"/>
      <c r="E242" s="19"/>
      <c r="F242" s="19"/>
      <c r="H242" s="1"/>
    </row>
    <row r="243" spans="2:13" ht="17.399999999999999" x14ac:dyDescent="0.45">
      <c r="B243" s="17"/>
      <c r="C243" s="18">
        <v>0</v>
      </c>
      <c r="D243" s="19"/>
      <c r="E243" s="19"/>
      <c r="F243" s="19"/>
    </row>
    <row r="244" spans="2:13" ht="17.399999999999999" x14ac:dyDescent="0.45">
      <c r="B244" s="17"/>
      <c r="C244" s="18">
        <v>0</v>
      </c>
      <c r="D244" s="19"/>
      <c r="E244" s="19"/>
      <c r="F244" s="19"/>
      <c r="H244" s="24" t="s">
        <v>20</v>
      </c>
      <c r="I244" s="24"/>
      <c r="J244" s="24"/>
      <c r="K244" s="25"/>
      <c r="L244" s="25"/>
    </row>
    <row r="245" spans="2:13" ht="17.399999999999999" x14ac:dyDescent="0.45">
      <c r="B245" s="17"/>
      <c r="C245" s="18">
        <v>0</v>
      </c>
      <c r="D245" s="19"/>
      <c r="E245" s="19"/>
      <c r="F245" s="19"/>
      <c r="H245" s="24" t="s">
        <v>21</v>
      </c>
      <c r="K245" s="25">
        <v>45292</v>
      </c>
      <c r="L245" s="32" t="s">
        <v>22</v>
      </c>
      <c r="M245" s="33" t="s">
        <v>23</v>
      </c>
    </row>
    <row r="246" spans="2:13" ht="17.399999999999999" x14ac:dyDescent="0.45">
      <c r="B246" s="17"/>
      <c r="C246" s="18">
        <v>0</v>
      </c>
      <c r="D246" s="19"/>
      <c r="E246" s="19"/>
      <c r="F246" s="19"/>
      <c r="H246" s="24" t="s">
        <v>87</v>
      </c>
      <c r="K246" s="25">
        <v>45689</v>
      </c>
      <c r="L246" s="25">
        <v>46022</v>
      </c>
    </row>
    <row r="247" spans="2:13" ht="17.399999999999999" x14ac:dyDescent="0.45">
      <c r="B247" s="17"/>
      <c r="C247" s="18">
        <v>0</v>
      </c>
      <c r="D247" s="19"/>
      <c r="E247" s="19"/>
      <c r="F247" s="19"/>
    </row>
    <row r="248" spans="2:13" ht="17.399999999999999" x14ac:dyDescent="0.45">
      <c r="B248" s="17"/>
      <c r="C248" s="18">
        <v>0</v>
      </c>
      <c r="D248" s="19"/>
      <c r="E248" s="19"/>
      <c r="F248" s="19"/>
    </row>
    <row r="249" spans="2:13" ht="17.399999999999999" x14ac:dyDescent="0.45">
      <c r="B249" s="17"/>
      <c r="C249" s="18">
        <v>0</v>
      </c>
      <c r="D249" s="19"/>
      <c r="E249" s="19"/>
      <c r="F249" s="19"/>
    </row>
    <row r="250" spans="2:13" ht="17.399999999999999" x14ac:dyDescent="0.45">
      <c r="B250" s="17"/>
      <c r="C250" s="18">
        <v>0</v>
      </c>
      <c r="D250" s="19"/>
      <c r="E250" s="19"/>
      <c r="F250" s="19"/>
    </row>
    <row r="251" spans="2:13" ht="17.399999999999999" x14ac:dyDescent="0.45">
      <c r="B251" s="17"/>
      <c r="C251" s="18">
        <v>0</v>
      </c>
      <c r="D251" s="19"/>
      <c r="E251" s="19"/>
      <c r="F251" s="19"/>
    </row>
    <row r="252" spans="2:13" ht="17.399999999999999" x14ac:dyDescent="0.45">
      <c r="B252" s="17"/>
      <c r="C252" s="18">
        <v>0</v>
      </c>
      <c r="D252" s="19"/>
      <c r="E252" s="19"/>
      <c r="F252" s="19"/>
    </row>
    <row r="253" spans="2:13" ht="18" thickBot="1" x14ac:dyDescent="0.5">
      <c r="B253" s="17"/>
      <c r="C253" s="20">
        <v>0</v>
      </c>
      <c r="D253" s="21"/>
      <c r="E253" s="21"/>
      <c r="F253" s="21"/>
    </row>
    <row r="254" spans="2:13" ht="21.6" thickBot="1" x14ac:dyDescent="0.55000000000000004">
      <c r="B254" s="7">
        <f>+D228-E228</f>
        <v>15</v>
      </c>
      <c r="C254" s="42" t="str">
        <f>IF(D228&lt;=E228,"YA NO TIENE FERIADOS","PUEDE SOLICITAR DIAS FERIADOS")</f>
        <v>PUEDE SOLICITAR DIAS FERIADOS</v>
      </c>
      <c r="D254" s="43"/>
      <c r="E254" s="43"/>
      <c r="F254" s="44"/>
    </row>
    <row r="255" spans="2:13" ht="19.2" thickBot="1" x14ac:dyDescent="0.5">
      <c r="C255" s="45" t="str">
        <f>IF(E228&gt;D228,"EXISTE UN ERROR","OK")</f>
        <v>OK</v>
      </c>
      <c r="D255" s="46"/>
      <c r="E255" s="46"/>
      <c r="F255" s="47"/>
    </row>
    <row r="258" spans="2:13" ht="19.2" thickBot="1" x14ac:dyDescent="0.5">
      <c r="B258" s="22" t="s">
        <v>46</v>
      </c>
      <c r="H258" s="22" t="str">
        <f>+B258</f>
        <v>ROMERO VALENCIA ORNELLA FRANCISCA</v>
      </c>
    </row>
    <row r="259" spans="2:13" ht="18.600000000000001" thickBot="1" x14ac:dyDescent="0.4">
      <c r="B259" s="5" t="s">
        <v>0</v>
      </c>
      <c r="C259" s="5" t="s">
        <v>1</v>
      </c>
      <c r="D259" s="5" t="s">
        <v>11</v>
      </c>
      <c r="E259" s="6" t="s">
        <v>2</v>
      </c>
      <c r="F259" s="6" t="s">
        <v>7</v>
      </c>
      <c r="H259" s="2" t="s">
        <v>3</v>
      </c>
      <c r="I259" s="3" t="s">
        <v>4</v>
      </c>
      <c r="J259" s="3" t="s">
        <v>5</v>
      </c>
      <c r="K259" s="3" t="s">
        <v>6</v>
      </c>
      <c r="L259" s="3" t="s">
        <v>7</v>
      </c>
      <c r="M259" s="4" t="s">
        <v>8</v>
      </c>
    </row>
    <row r="260" spans="2:13" ht="17.399999999999999" x14ac:dyDescent="0.45">
      <c r="B260" s="8">
        <v>1</v>
      </c>
      <c r="C260" s="9">
        <v>0</v>
      </c>
      <c r="D260" s="10">
        <f>+B260+C260</f>
        <v>1</v>
      </c>
      <c r="E260" s="10">
        <f>SUM(B261:B285)</f>
        <v>0</v>
      </c>
      <c r="F260" s="11"/>
      <c r="H260" s="13">
        <v>1</v>
      </c>
      <c r="I260" s="14"/>
      <c r="J260" s="27">
        <v>45764</v>
      </c>
      <c r="K260" s="27">
        <v>45764</v>
      </c>
      <c r="L260" s="29"/>
      <c r="M260" s="28"/>
    </row>
    <row r="261" spans="2:13" ht="17.399999999999999" x14ac:dyDescent="0.45">
      <c r="B261" s="17"/>
      <c r="C261" s="18">
        <v>0</v>
      </c>
      <c r="D261" s="26"/>
      <c r="E261" s="26"/>
      <c r="F261" s="18"/>
      <c r="H261" s="15"/>
      <c r="I261" s="14"/>
      <c r="J261" s="31"/>
      <c r="K261" s="31"/>
      <c r="L261" s="29"/>
      <c r="M261" s="29"/>
    </row>
    <row r="262" spans="2:13" ht="17.399999999999999" x14ac:dyDescent="0.45">
      <c r="B262" s="17"/>
      <c r="C262" s="18">
        <v>0</v>
      </c>
      <c r="D262" s="26"/>
      <c r="E262" s="26"/>
      <c r="F262" s="18"/>
      <c r="H262" s="15"/>
      <c r="I262" s="14"/>
      <c r="J262" s="31"/>
      <c r="K262" s="31"/>
      <c r="L262" s="29"/>
      <c r="M262" s="29"/>
    </row>
    <row r="263" spans="2:13" ht="17.399999999999999" x14ac:dyDescent="0.45">
      <c r="B263" s="17"/>
      <c r="C263" s="18">
        <v>0</v>
      </c>
      <c r="D263" s="26"/>
      <c r="E263" s="26"/>
      <c r="F263" s="18"/>
      <c r="H263" s="15"/>
      <c r="I263" s="14"/>
      <c r="J263" s="31"/>
      <c r="K263" s="31"/>
      <c r="L263" s="29"/>
      <c r="M263" s="29"/>
    </row>
    <row r="264" spans="2:13" ht="17.399999999999999" x14ac:dyDescent="0.45">
      <c r="B264" s="17"/>
      <c r="C264" s="18">
        <v>0</v>
      </c>
      <c r="D264" s="26"/>
      <c r="E264" s="26"/>
      <c r="F264" s="18"/>
      <c r="H264" s="15"/>
      <c r="I264" s="14"/>
      <c r="J264" s="31"/>
      <c r="K264" s="31"/>
      <c r="L264" s="29"/>
      <c r="M264" s="29"/>
    </row>
    <row r="265" spans="2:13" ht="17.399999999999999" x14ac:dyDescent="0.45">
      <c r="B265" s="17"/>
      <c r="C265" s="18">
        <v>0</v>
      </c>
      <c r="D265" s="26"/>
      <c r="E265" s="26"/>
      <c r="F265" s="18"/>
      <c r="H265" s="15"/>
      <c r="I265" s="14"/>
      <c r="J265" s="29"/>
      <c r="K265" s="29"/>
      <c r="L265" s="29"/>
      <c r="M265" s="29"/>
    </row>
    <row r="266" spans="2:13" ht="17.399999999999999" x14ac:dyDescent="0.45">
      <c r="B266" s="17"/>
      <c r="C266" s="18">
        <v>0</v>
      </c>
      <c r="D266" s="26"/>
      <c r="E266" s="26"/>
      <c r="F266" s="18"/>
      <c r="H266" s="15"/>
      <c r="I266" s="14"/>
      <c r="J266" s="29"/>
      <c r="K266" s="29"/>
      <c r="L266" s="29"/>
      <c r="M266" s="29"/>
    </row>
    <row r="267" spans="2:13" ht="17.399999999999999" x14ac:dyDescent="0.45">
      <c r="B267" s="17"/>
      <c r="C267" s="18">
        <v>0</v>
      </c>
      <c r="D267" s="26"/>
      <c r="E267" s="26"/>
      <c r="F267" s="18"/>
      <c r="H267" s="15"/>
      <c r="I267" s="14"/>
      <c r="J267" s="29"/>
      <c r="K267" s="29"/>
      <c r="L267" s="29"/>
      <c r="M267" s="29"/>
    </row>
    <row r="268" spans="2:13" ht="17.399999999999999" x14ac:dyDescent="0.45">
      <c r="B268" s="17"/>
      <c r="C268" s="18">
        <v>0</v>
      </c>
      <c r="D268" s="26"/>
      <c r="E268" s="26"/>
      <c r="F268" s="18"/>
      <c r="H268" s="15"/>
      <c r="I268" s="14"/>
      <c r="J268" s="29"/>
      <c r="K268" s="29"/>
      <c r="L268" s="29"/>
      <c r="M268" s="29"/>
    </row>
    <row r="269" spans="2:13" ht="17.399999999999999" x14ac:dyDescent="0.45">
      <c r="B269" s="17"/>
      <c r="C269" s="18">
        <v>0</v>
      </c>
      <c r="D269" s="26"/>
      <c r="E269" s="26"/>
      <c r="F269" s="18"/>
      <c r="H269" s="15"/>
      <c r="I269" s="14"/>
      <c r="J269" s="29"/>
      <c r="K269" s="29"/>
      <c r="L269" s="29"/>
      <c r="M269" s="29"/>
    </row>
    <row r="270" spans="2:13" ht="17.399999999999999" x14ac:dyDescent="0.45">
      <c r="B270" s="17"/>
      <c r="C270" s="18">
        <v>0</v>
      </c>
      <c r="D270" s="18"/>
      <c r="E270" s="18"/>
      <c r="F270" s="18"/>
      <c r="H270" s="15"/>
      <c r="I270" s="14"/>
      <c r="J270" s="29"/>
      <c r="K270" s="29"/>
      <c r="L270" s="29"/>
      <c r="M270" s="29"/>
    </row>
    <row r="271" spans="2:13" ht="18" thickBot="1" x14ac:dyDescent="0.5">
      <c r="B271" s="17"/>
      <c r="C271" s="18">
        <v>0</v>
      </c>
      <c r="D271" s="18"/>
      <c r="E271" s="18"/>
      <c r="F271" s="18"/>
      <c r="H271" s="16"/>
      <c r="I271" s="14"/>
      <c r="J271" s="30"/>
      <c r="K271" s="30"/>
      <c r="L271" s="30"/>
      <c r="M271" s="30"/>
    </row>
    <row r="272" spans="2:13" ht="21.6" thickBot="1" x14ac:dyDescent="0.55000000000000004">
      <c r="B272" s="17"/>
      <c r="C272" s="18">
        <v>0</v>
      </c>
      <c r="D272" s="19"/>
      <c r="E272" s="19"/>
      <c r="F272" s="19"/>
      <c r="H272" s="12">
        <f>SUM(H260:H271)</f>
        <v>1</v>
      </c>
      <c r="I272" s="39" t="str">
        <f>IF(H272=6,"YA NO PUEDE SOLICITAR DIAS ADMINISTRATIVOS","PUEDE SOLICITAR DIAS ADMINISTRATIVOS")</f>
        <v>PUEDE SOLICITAR DIAS ADMINISTRATIVOS</v>
      </c>
      <c r="J272" s="40"/>
      <c r="K272" s="40"/>
      <c r="L272" s="40"/>
      <c r="M272" s="41"/>
    </row>
    <row r="273" spans="2:13" ht="21.6" thickBot="1" x14ac:dyDescent="0.55000000000000004">
      <c r="B273" s="17"/>
      <c r="C273" s="18">
        <v>0</v>
      </c>
      <c r="D273" s="19"/>
      <c r="E273" s="19"/>
      <c r="F273" s="19"/>
      <c r="H273" s="23">
        <f>6-H272</f>
        <v>5</v>
      </c>
      <c r="I273" s="39" t="str">
        <f>IF(H273=0,"YA NO CUENTA CON ADMINISTRATIVOS","OK")</f>
        <v>OK</v>
      </c>
      <c r="J273" s="40"/>
      <c r="K273" s="40"/>
      <c r="L273" s="40"/>
      <c r="M273" s="41"/>
    </row>
    <row r="274" spans="2:13" ht="17.399999999999999" x14ac:dyDescent="0.45">
      <c r="B274" s="17"/>
      <c r="C274" s="18">
        <v>0</v>
      </c>
      <c r="D274" s="19"/>
      <c r="E274" s="19"/>
      <c r="F274" s="19"/>
      <c r="H274" s="1"/>
    </row>
    <row r="275" spans="2:13" ht="17.399999999999999" x14ac:dyDescent="0.45">
      <c r="B275" s="17"/>
      <c r="C275" s="18">
        <v>0</v>
      </c>
      <c r="D275" s="19"/>
      <c r="E275" s="19"/>
      <c r="F275" s="19"/>
    </row>
    <row r="276" spans="2:13" ht="17.399999999999999" x14ac:dyDescent="0.45">
      <c r="B276" s="17"/>
      <c r="C276" s="18">
        <v>0</v>
      </c>
      <c r="D276" s="19"/>
      <c r="E276" s="19"/>
      <c r="F276" s="19"/>
      <c r="H276" s="24" t="s">
        <v>86</v>
      </c>
      <c r="I276" s="24"/>
      <c r="J276" s="24"/>
      <c r="K276" s="25"/>
      <c r="L276" s="25"/>
    </row>
    <row r="277" spans="2:13" ht="17.399999999999999" x14ac:dyDescent="0.45">
      <c r="B277" s="17"/>
      <c r="C277" s="18">
        <v>0</v>
      </c>
      <c r="D277" s="19"/>
      <c r="E277" s="19"/>
      <c r="F277" s="19"/>
      <c r="H277" s="24" t="s">
        <v>48</v>
      </c>
      <c r="K277" s="25">
        <v>45627</v>
      </c>
      <c r="L277" s="32" t="s">
        <v>49</v>
      </c>
      <c r="M277" s="33" t="s">
        <v>50</v>
      </c>
    </row>
    <row r="278" spans="2:13" ht="17.399999999999999" x14ac:dyDescent="0.45">
      <c r="B278" s="17"/>
      <c r="C278" s="18">
        <v>0</v>
      </c>
      <c r="D278" s="19"/>
      <c r="E278" s="19"/>
      <c r="F278" s="19"/>
      <c r="H278" s="24" t="s">
        <v>87</v>
      </c>
      <c r="K278" s="25">
        <v>45658</v>
      </c>
      <c r="L278" s="25">
        <v>46022</v>
      </c>
    </row>
    <row r="279" spans="2:13" ht="17.399999999999999" x14ac:dyDescent="0.45">
      <c r="B279" s="17"/>
      <c r="C279" s="18">
        <v>0</v>
      </c>
      <c r="D279" s="19"/>
      <c r="E279" s="19"/>
      <c r="F279" s="19"/>
    </row>
    <row r="280" spans="2:13" ht="17.399999999999999" x14ac:dyDescent="0.45">
      <c r="B280" s="17"/>
      <c r="C280" s="18">
        <v>0</v>
      </c>
      <c r="D280" s="19"/>
      <c r="E280" s="19"/>
      <c r="F280" s="19"/>
    </row>
    <row r="281" spans="2:13" ht="17.399999999999999" x14ac:dyDescent="0.45">
      <c r="B281" s="17"/>
      <c r="C281" s="18">
        <v>0</v>
      </c>
      <c r="D281" s="19"/>
      <c r="E281" s="19"/>
      <c r="F281" s="19"/>
    </row>
    <row r="282" spans="2:13" ht="17.399999999999999" x14ac:dyDescent="0.45">
      <c r="B282" s="17"/>
      <c r="C282" s="18">
        <v>0</v>
      </c>
      <c r="D282" s="19"/>
      <c r="E282" s="19"/>
      <c r="F282" s="19"/>
    </row>
    <row r="283" spans="2:13" ht="17.399999999999999" x14ac:dyDescent="0.45">
      <c r="B283" s="17"/>
      <c r="C283" s="18">
        <v>0</v>
      </c>
      <c r="D283" s="19"/>
      <c r="E283" s="19"/>
      <c r="F283" s="19"/>
    </row>
    <row r="284" spans="2:13" ht="17.399999999999999" x14ac:dyDescent="0.45">
      <c r="B284" s="17"/>
      <c r="C284" s="18">
        <v>0</v>
      </c>
      <c r="D284" s="19"/>
      <c r="E284" s="19"/>
      <c r="F284" s="19"/>
    </row>
    <row r="285" spans="2:13" ht="18" thickBot="1" x14ac:dyDescent="0.5">
      <c r="B285" s="17"/>
      <c r="C285" s="20">
        <v>0</v>
      </c>
      <c r="D285" s="21"/>
      <c r="E285" s="21"/>
      <c r="F285" s="21"/>
    </row>
    <row r="286" spans="2:13" ht="21.6" thickBot="1" x14ac:dyDescent="0.55000000000000004">
      <c r="B286" s="7">
        <f>+D260-E260</f>
        <v>1</v>
      </c>
      <c r="C286" s="42" t="str">
        <f>IF(D260&lt;=E260,"YA NO TIENE FERIADOS","PUEDE SOLICITAR DIAS FERIADOS")</f>
        <v>PUEDE SOLICITAR DIAS FERIADOS</v>
      </c>
      <c r="D286" s="43"/>
      <c r="E286" s="43"/>
      <c r="F286" s="44"/>
    </row>
    <row r="287" spans="2:13" ht="19.2" thickBot="1" x14ac:dyDescent="0.5">
      <c r="C287" s="45" t="str">
        <f>IF(E260&gt;D260,"EXISTE UN ERROR","OK")</f>
        <v>OK</v>
      </c>
      <c r="D287" s="46"/>
      <c r="E287" s="46"/>
      <c r="F287" s="47"/>
    </row>
    <row r="290" spans="2:13" ht="19.2" thickBot="1" x14ac:dyDescent="0.5">
      <c r="B290" s="22" t="s">
        <v>42</v>
      </c>
      <c r="H290" s="22" t="str">
        <f>+B290</f>
        <v>PEREZ POLANCO PEDRO TOMAS</v>
      </c>
    </row>
    <row r="291" spans="2:13" ht="18.600000000000001" thickBot="1" x14ac:dyDescent="0.4">
      <c r="B291" s="5" t="s">
        <v>0</v>
      </c>
      <c r="C291" s="5" t="s">
        <v>1</v>
      </c>
      <c r="D291" s="5" t="s">
        <v>11</v>
      </c>
      <c r="E291" s="6" t="s">
        <v>2</v>
      </c>
      <c r="F291" s="6" t="s">
        <v>7</v>
      </c>
      <c r="H291" s="2" t="s">
        <v>3</v>
      </c>
      <c r="I291" s="3" t="s">
        <v>4</v>
      </c>
      <c r="J291" s="3" t="s">
        <v>5</v>
      </c>
      <c r="K291" s="3" t="s">
        <v>6</v>
      </c>
      <c r="L291" s="3" t="s">
        <v>7</v>
      </c>
      <c r="M291" s="4" t="s">
        <v>8</v>
      </c>
    </row>
    <row r="292" spans="2:13" ht="17.399999999999999" x14ac:dyDescent="0.45">
      <c r="B292" s="8">
        <v>8</v>
      </c>
      <c r="C292" s="9">
        <v>0</v>
      </c>
      <c r="D292" s="10">
        <f>+B292+C292</f>
        <v>8</v>
      </c>
      <c r="E292" s="10">
        <f>SUM(B293:B317)</f>
        <v>0</v>
      </c>
      <c r="F292" s="11"/>
      <c r="H292" s="13"/>
      <c r="I292" s="14"/>
      <c r="J292" s="27"/>
      <c r="K292" s="27"/>
      <c r="L292" s="29"/>
      <c r="M292" s="28"/>
    </row>
    <row r="293" spans="2:13" ht="17.399999999999999" x14ac:dyDescent="0.45">
      <c r="B293" s="17"/>
      <c r="C293" s="18">
        <v>0</v>
      </c>
      <c r="D293" s="26"/>
      <c r="E293" s="26"/>
      <c r="F293" s="18"/>
      <c r="H293" s="15"/>
      <c r="I293" s="14"/>
      <c r="J293" s="31"/>
      <c r="K293" s="31"/>
      <c r="L293" s="29"/>
      <c r="M293" s="29"/>
    </row>
    <row r="294" spans="2:13" ht="17.399999999999999" x14ac:dyDescent="0.45">
      <c r="B294" s="17"/>
      <c r="C294" s="18">
        <v>0</v>
      </c>
      <c r="D294" s="26"/>
      <c r="E294" s="26"/>
      <c r="F294" s="18"/>
      <c r="H294" s="15"/>
      <c r="I294" s="14"/>
      <c r="J294" s="31"/>
      <c r="K294" s="31"/>
      <c r="L294" s="29"/>
      <c r="M294" s="29"/>
    </row>
    <row r="295" spans="2:13" ht="17.399999999999999" x14ac:dyDescent="0.45">
      <c r="B295" s="17"/>
      <c r="C295" s="18">
        <v>0</v>
      </c>
      <c r="D295" s="26"/>
      <c r="E295" s="26"/>
      <c r="F295" s="18"/>
      <c r="H295" s="15"/>
      <c r="I295" s="14"/>
      <c r="J295" s="31"/>
      <c r="K295" s="31"/>
      <c r="L295" s="29"/>
      <c r="M295" s="29"/>
    </row>
    <row r="296" spans="2:13" ht="17.399999999999999" x14ac:dyDescent="0.45">
      <c r="B296" s="17"/>
      <c r="C296" s="18">
        <v>0</v>
      </c>
      <c r="D296" s="26"/>
      <c r="E296" s="26"/>
      <c r="F296" s="18"/>
      <c r="H296" s="15"/>
      <c r="I296" s="14"/>
      <c r="J296" s="31"/>
      <c r="K296" s="31"/>
      <c r="L296" s="29"/>
      <c r="M296" s="29"/>
    </row>
    <row r="297" spans="2:13" ht="17.399999999999999" x14ac:dyDescent="0.45">
      <c r="B297" s="17"/>
      <c r="C297" s="18">
        <v>0</v>
      </c>
      <c r="D297" s="26"/>
      <c r="E297" s="26"/>
      <c r="F297" s="18"/>
      <c r="H297" s="15"/>
      <c r="I297" s="14"/>
      <c r="J297" s="29"/>
      <c r="K297" s="29"/>
      <c r="L297" s="29"/>
      <c r="M297" s="29"/>
    </row>
    <row r="298" spans="2:13" ht="17.399999999999999" x14ac:dyDescent="0.45">
      <c r="B298" s="17"/>
      <c r="C298" s="18">
        <v>0</v>
      </c>
      <c r="D298" s="26"/>
      <c r="E298" s="26"/>
      <c r="F298" s="18"/>
      <c r="H298" s="15"/>
      <c r="I298" s="14"/>
      <c r="J298" s="29"/>
      <c r="K298" s="29"/>
      <c r="L298" s="29"/>
      <c r="M298" s="29"/>
    </row>
    <row r="299" spans="2:13" ht="17.399999999999999" x14ac:dyDescent="0.45">
      <c r="B299" s="17"/>
      <c r="C299" s="18">
        <v>0</v>
      </c>
      <c r="D299" s="26"/>
      <c r="E299" s="26"/>
      <c r="F299" s="18"/>
      <c r="H299" s="15"/>
      <c r="I299" s="14"/>
      <c r="J299" s="29"/>
      <c r="K299" s="29"/>
      <c r="L299" s="29"/>
      <c r="M299" s="29"/>
    </row>
    <row r="300" spans="2:13" ht="17.399999999999999" x14ac:dyDescent="0.45">
      <c r="B300" s="17"/>
      <c r="C300" s="18">
        <v>0</v>
      </c>
      <c r="D300" s="26"/>
      <c r="E300" s="26"/>
      <c r="F300" s="18"/>
      <c r="H300" s="15"/>
      <c r="I300" s="14"/>
      <c r="J300" s="29"/>
      <c r="K300" s="29"/>
      <c r="L300" s="29"/>
      <c r="M300" s="29"/>
    </row>
    <row r="301" spans="2:13" ht="17.399999999999999" x14ac:dyDescent="0.45">
      <c r="B301" s="17"/>
      <c r="C301" s="18">
        <v>0</v>
      </c>
      <c r="D301" s="26"/>
      <c r="E301" s="26"/>
      <c r="F301" s="18"/>
      <c r="H301" s="15"/>
      <c r="I301" s="14"/>
      <c r="J301" s="29"/>
      <c r="K301" s="29"/>
      <c r="L301" s="29"/>
      <c r="M301" s="29"/>
    </row>
    <row r="302" spans="2:13" ht="17.399999999999999" x14ac:dyDescent="0.45">
      <c r="B302" s="17"/>
      <c r="C302" s="18">
        <v>0</v>
      </c>
      <c r="D302" s="18"/>
      <c r="E302" s="18"/>
      <c r="F302" s="18"/>
      <c r="H302" s="15"/>
      <c r="I302" s="14"/>
      <c r="J302" s="29"/>
      <c r="K302" s="29"/>
      <c r="L302" s="29"/>
      <c r="M302" s="29"/>
    </row>
    <row r="303" spans="2:13" ht="18" thickBot="1" x14ac:dyDescent="0.5">
      <c r="B303" s="17"/>
      <c r="C303" s="18">
        <v>0</v>
      </c>
      <c r="D303" s="18"/>
      <c r="E303" s="18"/>
      <c r="F303" s="18"/>
      <c r="H303" s="16"/>
      <c r="I303" s="14"/>
      <c r="J303" s="30"/>
      <c r="K303" s="30"/>
      <c r="L303" s="30"/>
      <c r="M303" s="30"/>
    </row>
    <row r="304" spans="2:13" ht="21.6" thickBot="1" x14ac:dyDescent="0.55000000000000004">
      <c r="B304" s="17"/>
      <c r="C304" s="18">
        <v>0</v>
      </c>
      <c r="D304" s="19"/>
      <c r="E304" s="19"/>
      <c r="F304" s="19"/>
      <c r="H304" s="12">
        <f>SUM(H292:H303)</f>
        <v>0</v>
      </c>
      <c r="I304" s="39" t="str">
        <f>IF(H304=6,"YA NO PUEDE SOLICITAR DIAS ADMINISTRATIVOS","PUEDE SOLICITAR DIAS ADMINISTRATIVOS")</f>
        <v>PUEDE SOLICITAR DIAS ADMINISTRATIVOS</v>
      </c>
      <c r="J304" s="40"/>
      <c r="K304" s="40"/>
      <c r="L304" s="40"/>
      <c r="M304" s="41"/>
    </row>
    <row r="305" spans="2:13" ht="21.6" thickBot="1" x14ac:dyDescent="0.55000000000000004">
      <c r="B305" s="17"/>
      <c r="C305" s="18">
        <v>0</v>
      </c>
      <c r="D305" s="19"/>
      <c r="E305" s="19"/>
      <c r="F305" s="19"/>
      <c r="H305" s="23">
        <f>6-H304</f>
        <v>6</v>
      </c>
      <c r="I305" s="39" t="str">
        <f>IF(H305=0,"YA NO CUENTA CON ADMINISTRATIVOS","OK")</f>
        <v>OK</v>
      </c>
      <c r="J305" s="40"/>
      <c r="K305" s="40"/>
      <c r="L305" s="40"/>
      <c r="M305" s="41"/>
    </row>
    <row r="306" spans="2:13" ht="17.399999999999999" x14ac:dyDescent="0.45">
      <c r="B306" s="17"/>
      <c r="C306" s="18">
        <v>0</v>
      </c>
      <c r="D306" s="19"/>
      <c r="E306" s="19"/>
      <c r="F306" s="19"/>
      <c r="H306" s="1"/>
    </row>
    <row r="307" spans="2:13" ht="17.399999999999999" x14ac:dyDescent="0.45">
      <c r="B307" s="17"/>
      <c r="C307" s="18">
        <v>0</v>
      </c>
      <c r="D307" s="19"/>
      <c r="E307" s="19"/>
      <c r="F307" s="19"/>
    </row>
    <row r="308" spans="2:13" ht="17.399999999999999" x14ac:dyDescent="0.45">
      <c r="B308" s="17"/>
      <c r="C308" s="18">
        <v>0</v>
      </c>
      <c r="D308" s="19"/>
      <c r="E308" s="19"/>
      <c r="F308" s="19"/>
      <c r="H308" s="24" t="s">
        <v>43</v>
      </c>
      <c r="I308" s="24"/>
      <c r="J308" s="24"/>
      <c r="K308" s="25"/>
      <c r="L308" s="25"/>
    </row>
    <row r="309" spans="2:13" ht="17.399999999999999" x14ac:dyDescent="0.45">
      <c r="B309" s="17"/>
      <c r="C309" s="18">
        <v>0</v>
      </c>
      <c r="D309" s="19"/>
      <c r="E309" s="19"/>
      <c r="F309" s="19"/>
      <c r="H309" s="24" t="s">
        <v>44</v>
      </c>
      <c r="K309" s="25">
        <v>45474</v>
      </c>
      <c r="L309" s="32" t="s">
        <v>45</v>
      </c>
      <c r="M309" s="33" t="s">
        <v>27</v>
      </c>
    </row>
    <row r="310" spans="2:13" ht="17.399999999999999" x14ac:dyDescent="0.45">
      <c r="B310" s="17"/>
      <c r="C310" s="18">
        <v>0</v>
      </c>
      <c r="D310" s="19"/>
      <c r="E310" s="19"/>
      <c r="F310" s="19"/>
      <c r="H310" s="24" t="s">
        <v>88</v>
      </c>
      <c r="K310" s="25">
        <v>45658</v>
      </c>
      <c r="L310" s="25">
        <v>45777</v>
      </c>
    </row>
    <row r="311" spans="2:13" ht="17.399999999999999" x14ac:dyDescent="0.45">
      <c r="B311" s="17"/>
      <c r="C311" s="18">
        <v>0</v>
      </c>
      <c r="D311" s="19"/>
      <c r="E311" s="19"/>
      <c r="F311" s="19"/>
    </row>
    <row r="312" spans="2:13" ht="17.399999999999999" x14ac:dyDescent="0.45">
      <c r="B312" s="17"/>
      <c r="C312" s="18">
        <v>0</v>
      </c>
      <c r="D312" s="19"/>
      <c r="E312" s="19"/>
      <c r="F312" s="19"/>
    </row>
    <row r="313" spans="2:13" ht="17.399999999999999" x14ac:dyDescent="0.45">
      <c r="B313" s="17"/>
      <c r="C313" s="18">
        <v>0</v>
      </c>
      <c r="D313" s="19"/>
      <c r="E313" s="19"/>
      <c r="F313" s="19"/>
    </row>
    <row r="314" spans="2:13" ht="17.399999999999999" x14ac:dyDescent="0.45">
      <c r="B314" s="17"/>
      <c r="C314" s="18">
        <v>0</v>
      </c>
      <c r="D314" s="19"/>
      <c r="E314" s="19"/>
      <c r="F314" s="19"/>
    </row>
    <row r="315" spans="2:13" ht="17.399999999999999" x14ac:dyDescent="0.45">
      <c r="B315" s="17"/>
      <c r="C315" s="18">
        <v>0</v>
      </c>
      <c r="D315" s="19"/>
      <c r="E315" s="19"/>
      <c r="F315" s="19"/>
    </row>
    <row r="316" spans="2:13" ht="17.399999999999999" x14ac:dyDescent="0.45">
      <c r="B316" s="17"/>
      <c r="C316" s="18">
        <v>0</v>
      </c>
      <c r="D316" s="19"/>
      <c r="E316" s="19"/>
      <c r="F316" s="19"/>
    </row>
    <row r="317" spans="2:13" ht="18" thickBot="1" x14ac:dyDescent="0.5">
      <c r="B317" s="17"/>
      <c r="C317" s="20">
        <v>0</v>
      </c>
      <c r="D317" s="21"/>
      <c r="E317" s="21"/>
      <c r="F317" s="21"/>
    </row>
    <row r="318" spans="2:13" ht="21.6" thickBot="1" x14ac:dyDescent="0.55000000000000004">
      <c r="B318" s="7">
        <f>+D292-E292</f>
        <v>8</v>
      </c>
      <c r="C318" s="42" t="str">
        <f>IF(D292&lt;=E292,"YA NO TIENE FERIADOS","PUEDE SOLICITAR DIAS FERIADOS")</f>
        <v>PUEDE SOLICITAR DIAS FERIADOS</v>
      </c>
      <c r="D318" s="43"/>
      <c r="E318" s="43"/>
      <c r="F318" s="44"/>
    </row>
    <row r="319" spans="2:13" ht="19.2" thickBot="1" x14ac:dyDescent="0.5">
      <c r="C319" s="45" t="str">
        <f>IF(E292&gt;D292,"EXISTE UN ERROR","OK")</f>
        <v>OK</v>
      </c>
      <c r="D319" s="46"/>
      <c r="E319" s="46"/>
      <c r="F319" s="47"/>
    </row>
    <row r="321" spans="2:13" ht="19.2" thickBot="1" x14ac:dyDescent="0.5">
      <c r="B321" s="22" t="s">
        <v>124</v>
      </c>
      <c r="H321" s="22" t="str">
        <f>+B321</f>
        <v>MEDINA LEPE KATHERINE ANGELICA</v>
      </c>
    </row>
    <row r="322" spans="2:13" ht="18.600000000000001" thickBot="1" x14ac:dyDescent="0.4">
      <c r="B322" s="5" t="s">
        <v>0</v>
      </c>
      <c r="C322" s="5" t="s">
        <v>1</v>
      </c>
      <c r="D322" s="5" t="s">
        <v>11</v>
      </c>
      <c r="E322" s="6" t="s">
        <v>2</v>
      </c>
      <c r="F322" s="6" t="s">
        <v>7</v>
      </c>
      <c r="H322" s="2" t="s">
        <v>3</v>
      </c>
      <c r="I322" s="3" t="s">
        <v>4</v>
      </c>
      <c r="J322" s="3" t="s">
        <v>5</v>
      </c>
      <c r="K322" s="3" t="s">
        <v>6</v>
      </c>
      <c r="L322" s="3" t="s">
        <v>7</v>
      </c>
      <c r="M322" s="4" t="s">
        <v>8</v>
      </c>
    </row>
    <row r="323" spans="2:13" ht="17.399999999999999" x14ac:dyDescent="0.45">
      <c r="B323" s="8">
        <v>0</v>
      </c>
      <c r="C323" s="9">
        <v>0</v>
      </c>
      <c r="D323" s="10">
        <f>+B323+C323</f>
        <v>0</v>
      </c>
      <c r="E323" s="10">
        <f>SUM(B324:B348)</f>
        <v>0</v>
      </c>
      <c r="F323" s="11"/>
      <c r="H323" s="13">
        <v>1</v>
      </c>
      <c r="I323" s="14"/>
      <c r="J323" s="27">
        <v>45832</v>
      </c>
      <c r="K323" s="27">
        <v>45832</v>
      </c>
      <c r="L323" s="29"/>
      <c r="M323" s="28"/>
    </row>
    <row r="324" spans="2:13" ht="17.399999999999999" x14ac:dyDescent="0.45">
      <c r="B324" s="17"/>
      <c r="C324" s="18">
        <v>0</v>
      </c>
      <c r="D324" s="26"/>
      <c r="E324" s="26"/>
      <c r="F324" s="18"/>
      <c r="H324" s="15"/>
      <c r="I324" s="14"/>
      <c r="J324" s="31"/>
      <c r="K324" s="31"/>
      <c r="L324" s="29"/>
      <c r="M324" s="29"/>
    </row>
    <row r="325" spans="2:13" ht="17.399999999999999" x14ac:dyDescent="0.45">
      <c r="B325" s="17"/>
      <c r="C325" s="18">
        <v>0</v>
      </c>
      <c r="D325" s="26"/>
      <c r="E325" s="26"/>
      <c r="F325" s="18"/>
      <c r="H325" s="15"/>
      <c r="I325" s="14"/>
      <c r="J325" s="31"/>
      <c r="K325" s="31"/>
      <c r="L325" s="29"/>
      <c r="M325" s="29"/>
    </row>
    <row r="326" spans="2:13" ht="17.399999999999999" x14ac:dyDescent="0.45">
      <c r="B326" s="17"/>
      <c r="C326" s="18">
        <v>0</v>
      </c>
      <c r="D326" s="26"/>
      <c r="E326" s="26"/>
      <c r="F326" s="18"/>
      <c r="H326" s="15"/>
      <c r="I326" s="14"/>
      <c r="J326" s="31"/>
      <c r="K326" s="31"/>
      <c r="L326" s="29"/>
      <c r="M326" s="29"/>
    </row>
    <row r="327" spans="2:13" ht="17.399999999999999" x14ac:dyDescent="0.45">
      <c r="B327" s="17"/>
      <c r="C327" s="18">
        <v>0</v>
      </c>
      <c r="D327" s="26"/>
      <c r="E327" s="26"/>
      <c r="F327" s="18"/>
      <c r="H327" s="15"/>
      <c r="I327" s="14"/>
      <c r="J327" s="31"/>
      <c r="K327" s="31"/>
      <c r="L327" s="29"/>
      <c r="M327" s="29"/>
    </row>
    <row r="328" spans="2:13" ht="17.399999999999999" x14ac:dyDescent="0.45">
      <c r="B328" s="17"/>
      <c r="C328" s="18">
        <v>0</v>
      </c>
      <c r="D328" s="26"/>
      <c r="E328" s="26"/>
      <c r="F328" s="18"/>
      <c r="H328" s="15"/>
      <c r="I328" s="14"/>
      <c r="J328" s="29"/>
      <c r="K328" s="29"/>
      <c r="L328" s="29"/>
      <c r="M328" s="29"/>
    </row>
    <row r="329" spans="2:13" ht="17.399999999999999" x14ac:dyDescent="0.45">
      <c r="B329" s="17"/>
      <c r="C329" s="18">
        <v>0</v>
      </c>
      <c r="D329" s="26"/>
      <c r="E329" s="26"/>
      <c r="F329" s="18"/>
      <c r="H329" s="15"/>
      <c r="I329" s="14"/>
      <c r="J329" s="29"/>
      <c r="K329" s="29"/>
      <c r="L329" s="29"/>
      <c r="M329" s="29"/>
    </row>
    <row r="330" spans="2:13" ht="17.399999999999999" x14ac:dyDescent="0.45">
      <c r="B330" s="17"/>
      <c r="C330" s="18">
        <v>0</v>
      </c>
      <c r="D330" s="26"/>
      <c r="E330" s="26"/>
      <c r="F330" s="18"/>
      <c r="H330" s="15"/>
      <c r="I330" s="14"/>
      <c r="J330" s="29"/>
      <c r="K330" s="29"/>
      <c r="L330" s="29"/>
      <c r="M330" s="29"/>
    </row>
    <row r="331" spans="2:13" ht="17.399999999999999" x14ac:dyDescent="0.45">
      <c r="B331" s="17"/>
      <c r="C331" s="18">
        <v>0</v>
      </c>
      <c r="D331" s="26"/>
      <c r="E331" s="26"/>
      <c r="F331" s="18"/>
      <c r="H331" s="15"/>
      <c r="I331" s="14"/>
      <c r="J331" s="29"/>
      <c r="K331" s="29"/>
      <c r="L331" s="29"/>
      <c r="M331" s="29"/>
    </row>
    <row r="332" spans="2:13" ht="17.399999999999999" x14ac:dyDescent="0.45">
      <c r="B332" s="17"/>
      <c r="C332" s="18">
        <v>0</v>
      </c>
      <c r="D332" s="26"/>
      <c r="E332" s="26"/>
      <c r="F332" s="18"/>
      <c r="H332" s="15"/>
      <c r="I332" s="14"/>
      <c r="J332" s="29"/>
      <c r="K332" s="29"/>
      <c r="L332" s="29"/>
      <c r="M332" s="29"/>
    </row>
    <row r="333" spans="2:13" ht="17.399999999999999" x14ac:dyDescent="0.45">
      <c r="B333" s="17"/>
      <c r="C333" s="18">
        <v>0</v>
      </c>
      <c r="D333" s="18"/>
      <c r="E333" s="18"/>
      <c r="F333" s="18"/>
      <c r="H333" s="15"/>
      <c r="I333" s="14"/>
      <c r="J333" s="29"/>
      <c r="K333" s="29"/>
      <c r="L333" s="29"/>
      <c r="M333" s="29"/>
    </row>
    <row r="334" spans="2:13" ht="18" thickBot="1" x14ac:dyDescent="0.5">
      <c r="B334" s="17"/>
      <c r="C334" s="18">
        <v>0</v>
      </c>
      <c r="D334" s="18"/>
      <c r="E334" s="18"/>
      <c r="F334" s="18"/>
      <c r="H334" s="16"/>
      <c r="I334" s="14"/>
      <c r="J334" s="30"/>
      <c r="K334" s="30"/>
      <c r="L334" s="30"/>
      <c r="M334" s="30"/>
    </row>
    <row r="335" spans="2:13" ht="21.6" thickBot="1" x14ac:dyDescent="0.55000000000000004">
      <c r="B335" s="17"/>
      <c r="C335" s="18">
        <v>0</v>
      </c>
      <c r="D335" s="19"/>
      <c r="E335" s="19"/>
      <c r="F335" s="19"/>
      <c r="H335" s="12">
        <f>SUM(H323:H334)</f>
        <v>1</v>
      </c>
      <c r="I335" s="39" t="str">
        <f>IF(H335=6,"YA NO PUEDE SOLICITAR DIAS ADMINISTRATIVOS","PUEDE SOLICITAR DIAS ADMINISTRATIVOS")</f>
        <v>PUEDE SOLICITAR DIAS ADMINISTRATIVOS</v>
      </c>
      <c r="J335" s="40"/>
      <c r="K335" s="40"/>
      <c r="L335" s="40"/>
      <c r="M335" s="41"/>
    </row>
    <row r="336" spans="2:13" ht="21.6" thickBot="1" x14ac:dyDescent="0.55000000000000004">
      <c r="B336" s="17"/>
      <c r="C336" s="18">
        <v>0</v>
      </c>
      <c r="D336" s="19"/>
      <c r="E336" s="19"/>
      <c r="F336" s="19"/>
      <c r="H336" s="23">
        <f>6-H335</f>
        <v>5</v>
      </c>
      <c r="I336" s="39" t="str">
        <f>IF(H336=0,"YA NO CUENTA CON ADMINISTRATIVOS","OK")</f>
        <v>OK</v>
      </c>
      <c r="J336" s="40"/>
      <c r="K336" s="40"/>
      <c r="L336" s="40"/>
      <c r="M336" s="41"/>
    </row>
    <row r="337" spans="2:13" ht="17.399999999999999" x14ac:dyDescent="0.45">
      <c r="B337" s="17"/>
      <c r="C337" s="18">
        <v>0</v>
      </c>
      <c r="D337" s="19"/>
      <c r="E337" s="19"/>
      <c r="F337" s="19"/>
      <c r="H337" s="1"/>
    </row>
    <row r="338" spans="2:13" ht="17.399999999999999" x14ac:dyDescent="0.45">
      <c r="B338" s="17"/>
      <c r="C338" s="18">
        <v>0</v>
      </c>
      <c r="D338" s="19"/>
      <c r="E338" s="19"/>
      <c r="F338" s="19"/>
    </row>
    <row r="339" spans="2:13" ht="17.399999999999999" x14ac:dyDescent="0.45">
      <c r="B339" s="17"/>
      <c r="C339" s="18">
        <v>0</v>
      </c>
      <c r="D339" s="19"/>
      <c r="E339" s="19"/>
      <c r="F339" s="19"/>
      <c r="H339" s="24" t="s">
        <v>43</v>
      </c>
      <c r="I339" s="24"/>
      <c r="J339" s="24"/>
      <c r="K339" s="25"/>
      <c r="L339" s="25"/>
    </row>
    <row r="340" spans="2:13" ht="17.399999999999999" x14ac:dyDescent="0.45">
      <c r="B340" s="17"/>
      <c r="C340" s="18">
        <v>0</v>
      </c>
      <c r="D340" s="19"/>
      <c r="E340" s="19"/>
      <c r="F340" s="19"/>
      <c r="H340" s="24"/>
      <c r="K340" s="25"/>
      <c r="L340" s="32"/>
      <c r="M340" s="33" t="s">
        <v>27</v>
      </c>
    </row>
    <row r="341" spans="2:13" ht="17.399999999999999" x14ac:dyDescent="0.45">
      <c r="B341" s="17"/>
      <c r="C341" s="18">
        <v>0</v>
      </c>
      <c r="D341" s="19"/>
      <c r="E341" s="19"/>
      <c r="F341" s="19"/>
      <c r="H341" s="24" t="s">
        <v>88</v>
      </c>
      <c r="K341" s="25">
        <v>45817</v>
      </c>
      <c r="L341" s="25">
        <v>46022</v>
      </c>
    </row>
    <row r="342" spans="2:13" ht="17.399999999999999" x14ac:dyDescent="0.45">
      <c r="B342" s="17"/>
      <c r="C342" s="18">
        <v>0</v>
      </c>
      <c r="D342" s="19"/>
      <c r="E342" s="19"/>
      <c r="F342" s="19"/>
    </row>
    <row r="343" spans="2:13" ht="17.399999999999999" x14ac:dyDescent="0.45">
      <c r="B343" s="17"/>
      <c r="C343" s="18">
        <v>0</v>
      </c>
      <c r="D343" s="19"/>
      <c r="E343" s="19"/>
      <c r="F343" s="19"/>
    </row>
    <row r="344" spans="2:13" ht="17.399999999999999" x14ac:dyDescent="0.45">
      <c r="B344" s="17"/>
      <c r="C344" s="18">
        <v>0</v>
      </c>
      <c r="D344" s="19"/>
      <c r="E344" s="19"/>
      <c r="F344" s="19"/>
    </row>
    <row r="345" spans="2:13" ht="17.399999999999999" x14ac:dyDescent="0.45">
      <c r="B345" s="17"/>
      <c r="C345" s="18">
        <v>0</v>
      </c>
      <c r="D345" s="19"/>
      <c r="E345" s="19"/>
      <c r="F345" s="19"/>
    </row>
    <row r="346" spans="2:13" ht="17.399999999999999" x14ac:dyDescent="0.45">
      <c r="B346" s="17"/>
      <c r="C346" s="18">
        <v>0</v>
      </c>
      <c r="D346" s="19"/>
      <c r="E346" s="19"/>
      <c r="F346" s="19"/>
    </row>
    <row r="347" spans="2:13" ht="17.399999999999999" x14ac:dyDescent="0.45">
      <c r="B347" s="17"/>
      <c r="C347" s="18">
        <v>0</v>
      </c>
      <c r="D347" s="19"/>
      <c r="E347" s="19"/>
      <c r="F347" s="19"/>
    </row>
    <row r="348" spans="2:13" ht="18" thickBot="1" x14ac:dyDescent="0.5">
      <c r="B348" s="17"/>
      <c r="C348" s="20">
        <v>0</v>
      </c>
      <c r="D348" s="21"/>
      <c r="E348" s="21"/>
      <c r="F348" s="21"/>
    </row>
    <row r="349" spans="2:13" ht="21.6" thickBot="1" x14ac:dyDescent="0.55000000000000004">
      <c r="B349" s="7">
        <f>+D323-E323</f>
        <v>0</v>
      </c>
      <c r="C349" s="42" t="str">
        <f>IF(D323&lt;=E323,"YA NO TIENE FERIADOS","PUEDE SOLICITAR DIAS FERIADOS")</f>
        <v>YA NO TIENE FERIADOS</v>
      </c>
      <c r="D349" s="43"/>
      <c r="E349" s="43"/>
      <c r="F349" s="44"/>
    </row>
    <row r="350" spans="2:13" ht="19.2" thickBot="1" x14ac:dyDescent="0.5">
      <c r="C350" s="45" t="str">
        <f>IF(E323&gt;D323,"EXISTE UN ERROR","OK")</f>
        <v>OK</v>
      </c>
      <c r="D350" s="46"/>
      <c r="E350" s="46"/>
      <c r="F350" s="47"/>
    </row>
    <row r="354" spans="2:13" ht="19.2" thickBot="1" x14ac:dyDescent="0.5">
      <c r="B354" s="22" t="s">
        <v>96</v>
      </c>
      <c r="H354" s="22" t="str">
        <f>+B354</f>
        <v>OCAMPO MOYA GINFIED ANDREA</v>
      </c>
    </row>
    <row r="355" spans="2:13" ht="18.600000000000001" thickBot="1" x14ac:dyDescent="0.4">
      <c r="B355" s="5" t="s">
        <v>0</v>
      </c>
      <c r="C355" s="5" t="s">
        <v>1</v>
      </c>
      <c r="D355" s="5" t="s">
        <v>11</v>
      </c>
      <c r="E355" s="6" t="s">
        <v>2</v>
      </c>
      <c r="F355" s="6" t="s">
        <v>7</v>
      </c>
      <c r="H355" s="2" t="s">
        <v>3</v>
      </c>
      <c r="I355" s="3" t="s">
        <v>4</v>
      </c>
      <c r="J355" s="3" t="s">
        <v>5</v>
      </c>
      <c r="K355" s="3" t="s">
        <v>6</v>
      </c>
      <c r="L355" s="3" t="s">
        <v>7</v>
      </c>
      <c r="M355" s="4" t="s">
        <v>8</v>
      </c>
    </row>
    <row r="356" spans="2:13" ht="17.399999999999999" x14ac:dyDescent="0.45">
      <c r="B356" s="8">
        <v>4</v>
      </c>
      <c r="C356" s="9">
        <v>0</v>
      </c>
      <c r="D356" s="10">
        <f>+B356+C356</f>
        <v>4</v>
      </c>
      <c r="E356" s="10">
        <f>SUM(B357:B381)</f>
        <v>4</v>
      </c>
      <c r="F356" s="11"/>
      <c r="H356" s="13">
        <v>2</v>
      </c>
      <c r="I356" s="14"/>
      <c r="J356" s="27">
        <v>45691</v>
      </c>
      <c r="K356" s="27">
        <v>45692</v>
      </c>
      <c r="L356" s="34" t="s">
        <v>97</v>
      </c>
      <c r="M356" s="28"/>
    </row>
    <row r="357" spans="2:13" ht="17.399999999999999" x14ac:dyDescent="0.45">
      <c r="B357" s="17">
        <v>2</v>
      </c>
      <c r="C357" s="18">
        <v>0</v>
      </c>
      <c r="D357" s="26">
        <v>45757</v>
      </c>
      <c r="E357" s="26">
        <v>45758</v>
      </c>
      <c r="F357" s="34" t="s">
        <v>109</v>
      </c>
      <c r="H357" s="15">
        <v>1</v>
      </c>
      <c r="I357" s="14"/>
      <c r="J357" s="31">
        <v>45744</v>
      </c>
      <c r="K357" s="31">
        <v>45744</v>
      </c>
      <c r="L357" s="35" t="s">
        <v>110</v>
      </c>
      <c r="M357" s="29"/>
    </row>
    <row r="358" spans="2:13" ht="17.399999999999999" x14ac:dyDescent="0.45">
      <c r="B358" s="17">
        <v>2</v>
      </c>
      <c r="C358" s="18">
        <v>0</v>
      </c>
      <c r="D358" s="26">
        <v>45771</v>
      </c>
      <c r="E358" s="26">
        <v>45772</v>
      </c>
      <c r="F358" s="18"/>
      <c r="H358" s="15">
        <v>1</v>
      </c>
      <c r="I358" s="14"/>
      <c r="J358" s="31">
        <v>45770</v>
      </c>
      <c r="K358" s="31">
        <v>45770</v>
      </c>
      <c r="L358" s="29"/>
      <c r="M358" s="29"/>
    </row>
    <row r="359" spans="2:13" ht="17.399999999999999" x14ac:dyDescent="0.45">
      <c r="B359" s="17"/>
      <c r="C359" s="18">
        <v>0</v>
      </c>
      <c r="D359" s="26"/>
      <c r="E359" s="26"/>
      <c r="F359" s="18"/>
      <c r="H359" s="15">
        <v>1</v>
      </c>
      <c r="I359" s="14"/>
      <c r="J359" s="31">
        <v>45827</v>
      </c>
      <c r="K359" s="31">
        <v>45827</v>
      </c>
      <c r="L359" s="29"/>
      <c r="M359" s="29"/>
    </row>
    <row r="360" spans="2:13" ht="17.399999999999999" x14ac:dyDescent="0.45">
      <c r="B360" s="17"/>
      <c r="C360" s="18">
        <v>0</v>
      </c>
      <c r="D360" s="26"/>
      <c r="E360" s="26"/>
      <c r="F360" s="18"/>
      <c r="H360" s="15"/>
      <c r="I360" s="14"/>
      <c r="J360" s="31"/>
      <c r="K360" s="31"/>
      <c r="L360" s="29"/>
      <c r="M360" s="29"/>
    </row>
    <row r="361" spans="2:13" ht="17.399999999999999" x14ac:dyDescent="0.45">
      <c r="B361" s="17"/>
      <c r="C361" s="18">
        <v>0</v>
      </c>
      <c r="D361" s="26"/>
      <c r="E361" s="26"/>
      <c r="F361" s="18"/>
      <c r="H361" s="15"/>
      <c r="I361" s="14"/>
      <c r="J361" s="29"/>
      <c r="K361" s="29"/>
      <c r="L361" s="29"/>
      <c r="M361" s="29"/>
    </row>
    <row r="362" spans="2:13" ht="17.399999999999999" x14ac:dyDescent="0.45">
      <c r="B362" s="17"/>
      <c r="C362" s="18">
        <v>0</v>
      </c>
      <c r="D362" s="26"/>
      <c r="E362" s="26"/>
      <c r="F362" s="18"/>
      <c r="H362" s="15"/>
      <c r="I362" s="14"/>
      <c r="J362" s="29"/>
      <c r="K362" s="29"/>
      <c r="L362" s="29"/>
      <c r="M362" s="29"/>
    </row>
    <row r="363" spans="2:13" ht="17.399999999999999" x14ac:dyDescent="0.45">
      <c r="B363" s="17"/>
      <c r="C363" s="18">
        <v>0</v>
      </c>
      <c r="D363" s="26"/>
      <c r="E363" s="26"/>
      <c r="F363" s="18"/>
      <c r="H363" s="15"/>
      <c r="I363" s="14"/>
      <c r="J363" s="29"/>
      <c r="K363" s="29"/>
      <c r="L363" s="29"/>
      <c r="M363" s="29"/>
    </row>
    <row r="364" spans="2:13" ht="17.399999999999999" x14ac:dyDescent="0.45">
      <c r="B364" s="17"/>
      <c r="C364" s="18">
        <v>0</v>
      </c>
      <c r="D364" s="26"/>
      <c r="E364" s="26"/>
      <c r="F364" s="18"/>
      <c r="H364" s="15"/>
      <c r="I364" s="14"/>
      <c r="J364" s="29"/>
      <c r="K364" s="29"/>
      <c r="L364" s="29"/>
      <c r="M364" s="29"/>
    </row>
    <row r="365" spans="2:13" ht="17.399999999999999" x14ac:dyDescent="0.45">
      <c r="B365" s="17"/>
      <c r="C365" s="18">
        <v>0</v>
      </c>
      <c r="D365" s="26"/>
      <c r="E365" s="26"/>
      <c r="F365" s="18"/>
      <c r="H365" s="15"/>
      <c r="I365" s="14"/>
      <c r="J365" s="29"/>
      <c r="K365" s="29"/>
      <c r="L365" s="29"/>
      <c r="M365" s="29"/>
    </row>
    <row r="366" spans="2:13" ht="17.399999999999999" x14ac:dyDescent="0.45">
      <c r="B366" s="17"/>
      <c r="C366" s="18">
        <v>0</v>
      </c>
      <c r="D366" s="18"/>
      <c r="E366" s="18"/>
      <c r="F366" s="18"/>
      <c r="H366" s="15"/>
      <c r="I366" s="14"/>
      <c r="J366" s="29"/>
      <c r="K366" s="29"/>
      <c r="L366" s="29"/>
      <c r="M366" s="29"/>
    </row>
    <row r="367" spans="2:13" ht="18" thickBot="1" x14ac:dyDescent="0.5">
      <c r="B367" s="17"/>
      <c r="C367" s="18">
        <v>0</v>
      </c>
      <c r="D367" s="18"/>
      <c r="E367" s="18"/>
      <c r="F367" s="18"/>
      <c r="H367" s="16"/>
      <c r="I367" s="14"/>
      <c r="J367" s="30"/>
      <c r="K367" s="30"/>
      <c r="L367" s="30"/>
      <c r="M367" s="30"/>
    </row>
    <row r="368" spans="2:13" ht="21.6" thickBot="1" x14ac:dyDescent="0.55000000000000004">
      <c r="B368" s="17"/>
      <c r="C368" s="18">
        <v>0</v>
      </c>
      <c r="D368" s="19"/>
      <c r="E368" s="19"/>
      <c r="F368" s="19"/>
      <c r="H368" s="12">
        <f>SUM(H356:H367)</f>
        <v>5</v>
      </c>
      <c r="I368" s="39" t="str">
        <f>IF(H368=6,"YA NO PUEDE SOLICITAR DIAS ADMINISTRATIVOS","PUEDE SOLICITAR DIAS ADMINISTRATIVOS")</f>
        <v>PUEDE SOLICITAR DIAS ADMINISTRATIVOS</v>
      </c>
      <c r="J368" s="40"/>
      <c r="K368" s="40"/>
      <c r="L368" s="40"/>
      <c r="M368" s="41"/>
    </row>
    <row r="369" spans="2:13" ht="21.6" thickBot="1" x14ac:dyDescent="0.55000000000000004">
      <c r="B369" s="17"/>
      <c r="C369" s="18">
        <v>0</v>
      </c>
      <c r="D369" s="19"/>
      <c r="E369" s="19"/>
      <c r="F369" s="19"/>
      <c r="H369" s="23">
        <f>6-H368</f>
        <v>1</v>
      </c>
      <c r="I369" s="39" t="str">
        <f>IF(H369=0,"YA NO CUENTA CON ADMINISTRATIVOS","OK")</f>
        <v>OK</v>
      </c>
      <c r="J369" s="40"/>
      <c r="K369" s="40"/>
      <c r="L369" s="40"/>
      <c r="M369" s="41"/>
    </row>
    <row r="370" spans="2:13" ht="17.399999999999999" x14ac:dyDescent="0.45">
      <c r="B370" s="17"/>
      <c r="C370" s="18">
        <v>0</v>
      </c>
      <c r="D370" s="19"/>
      <c r="E370" s="19"/>
      <c r="F370" s="19"/>
      <c r="H370" s="1"/>
    </row>
    <row r="371" spans="2:13" ht="17.399999999999999" x14ac:dyDescent="0.45">
      <c r="B371" s="17"/>
      <c r="C371" s="18">
        <v>0</v>
      </c>
      <c r="D371" s="19"/>
      <c r="E371" s="19"/>
      <c r="F371" s="19"/>
    </row>
    <row r="372" spans="2:13" ht="17.399999999999999" x14ac:dyDescent="0.45">
      <c r="B372" s="17"/>
      <c r="C372" s="18">
        <v>0</v>
      </c>
      <c r="D372" s="19"/>
      <c r="E372" s="19"/>
      <c r="F372" s="19"/>
      <c r="H372" s="24" t="s">
        <v>99</v>
      </c>
      <c r="I372" s="24"/>
      <c r="J372" s="24"/>
      <c r="K372" s="25"/>
      <c r="L372" s="25"/>
    </row>
    <row r="373" spans="2:13" ht="17.399999999999999" x14ac:dyDescent="0.45">
      <c r="B373" s="17"/>
      <c r="C373" s="18">
        <v>0</v>
      </c>
      <c r="D373" s="19"/>
      <c r="E373" s="19"/>
      <c r="F373" s="19"/>
      <c r="H373" s="24" t="s">
        <v>30</v>
      </c>
      <c r="K373" s="25"/>
      <c r="L373" s="32"/>
      <c r="M373" s="33" t="s">
        <v>27</v>
      </c>
    </row>
    <row r="374" spans="2:13" ht="17.399999999999999" x14ac:dyDescent="0.45">
      <c r="B374" s="17"/>
      <c r="C374" s="18">
        <v>0</v>
      </c>
      <c r="D374" s="19"/>
      <c r="E374" s="19"/>
      <c r="F374" s="19"/>
      <c r="H374" s="24" t="s">
        <v>88</v>
      </c>
      <c r="K374" s="25">
        <v>45719</v>
      </c>
      <c r="L374" s="25">
        <v>45808</v>
      </c>
    </row>
    <row r="375" spans="2:13" ht="17.399999999999999" x14ac:dyDescent="0.45">
      <c r="B375" s="17"/>
      <c r="C375" s="18">
        <v>0</v>
      </c>
      <c r="D375" s="19"/>
      <c r="E375" s="19"/>
      <c r="F375" s="19"/>
    </row>
    <row r="376" spans="2:13" ht="17.399999999999999" x14ac:dyDescent="0.45">
      <c r="B376" s="17"/>
      <c r="C376" s="18">
        <v>0</v>
      </c>
      <c r="D376" s="19"/>
      <c r="E376" s="19"/>
      <c r="F376" s="19"/>
    </row>
    <row r="377" spans="2:13" ht="17.399999999999999" x14ac:dyDescent="0.45">
      <c r="B377" s="17"/>
      <c r="C377" s="18">
        <v>0</v>
      </c>
      <c r="D377" s="19"/>
      <c r="E377" s="19"/>
      <c r="F377" s="19"/>
    </row>
    <row r="378" spans="2:13" ht="17.399999999999999" x14ac:dyDescent="0.45">
      <c r="B378" s="17"/>
      <c r="C378" s="18">
        <v>0</v>
      </c>
      <c r="D378" s="19"/>
      <c r="E378" s="19"/>
      <c r="F378" s="19"/>
    </row>
    <row r="379" spans="2:13" ht="17.399999999999999" x14ac:dyDescent="0.45">
      <c r="B379" s="17"/>
      <c r="C379" s="18">
        <v>0</v>
      </c>
      <c r="D379" s="19"/>
      <c r="E379" s="19"/>
      <c r="F379" s="19"/>
    </row>
    <row r="380" spans="2:13" ht="17.399999999999999" x14ac:dyDescent="0.45">
      <c r="B380" s="17"/>
      <c r="C380" s="18">
        <v>0</v>
      </c>
      <c r="D380" s="19"/>
      <c r="E380" s="19"/>
      <c r="F380" s="19"/>
    </row>
    <row r="381" spans="2:13" ht="18" thickBot="1" x14ac:dyDescent="0.5">
      <c r="B381" s="17"/>
      <c r="C381" s="20">
        <v>0</v>
      </c>
      <c r="D381" s="21"/>
      <c r="E381" s="21"/>
      <c r="F381" s="21"/>
    </row>
    <row r="382" spans="2:13" ht="21.6" thickBot="1" x14ac:dyDescent="0.55000000000000004">
      <c r="B382" s="7">
        <f>+D356-E356</f>
        <v>0</v>
      </c>
      <c r="C382" s="42" t="str">
        <f>IF(D356&lt;=E356,"YA NO TIENE FERIADOS","PUEDE SOLICITAR DIAS FERIADOS")</f>
        <v>YA NO TIENE FERIADOS</v>
      </c>
      <c r="D382" s="43"/>
      <c r="E382" s="43"/>
      <c r="F382" s="44"/>
    </row>
    <row r="383" spans="2:13" ht="19.2" thickBot="1" x14ac:dyDescent="0.5">
      <c r="C383" s="45" t="str">
        <f>IF(E356&gt;D356,"EXISTE UN ERROR","OK")</f>
        <v>OK</v>
      </c>
      <c r="D383" s="46"/>
      <c r="E383" s="46"/>
      <c r="F383" s="47"/>
    </row>
    <row r="386" spans="2:13" ht="19.2" thickBot="1" x14ac:dyDescent="0.5">
      <c r="B386" s="22" t="s">
        <v>98</v>
      </c>
      <c r="H386" s="22" t="str">
        <f>+B386</f>
        <v>BAEZA GONZALEZ YESENIA ESTRELLA</v>
      </c>
    </row>
    <row r="387" spans="2:13" ht="18.600000000000001" thickBot="1" x14ac:dyDescent="0.4">
      <c r="B387" s="5" t="s">
        <v>0</v>
      </c>
      <c r="C387" s="5" t="s">
        <v>1</v>
      </c>
      <c r="D387" s="5" t="s">
        <v>11</v>
      </c>
      <c r="E387" s="6" t="s">
        <v>2</v>
      </c>
      <c r="F387" s="6" t="s">
        <v>7</v>
      </c>
      <c r="H387" s="2" t="s">
        <v>3</v>
      </c>
      <c r="I387" s="3" t="s">
        <v>4</v>
      </c>
      <c r="J387" s="3" t="s">
        <v>5</v>
      </c>
      <c r="K387" s="3" t="s">
        <v>6</v>
      </c>
      <c r="L387" s="3" t="s">
        <v>7</v>
      </c>
      <c r="M387" s="4" t="s">
        <v>8</v>
      </c>
    </row>
    <row r="388" spans="2:13" ht="17.399999999999999" x14ac:dyDescent="0.45">
      <c r="B388" s="8"/>
      <c r="C388" s="9">
        <v>0</v>
      </c>
      <c r="D388" s="10">
        <f>+B388+C388</f>
        <v>0</v>
      </c>
      <c r="E388" s="10">
        <f>SUM(B389:B413)</f>
        <v>0</v>
      </c>
      <c r="F388" s="11"/>
      <c r="H388" s="13">
        <v>1</v>
      </c>
      <c r="I388" s="14"/>
      <c r="J388" s="27">
        <v>45742</v>
      </c>
      <c r="K388" s="27">
        <v>45742</v>
      </c>
      <c r="L388" s="35" t="s">
        <v>110</v>
      </c>
      <c r="M388" s="28"/>
    </row>
    <row r="389" spans="2:13" ht="17.399999999999999" x14ac:dyDescent="0.45">
      <c r="B389" s="17"/>
      <c r="C389" s="18">
        <v>0</v>
      </c>
      <c r="D389" s="26"/>
      <c r="E389" s="26"/>
      <c r="F389" s="18"/>
      <c r="H389" s="15"/>
      <c r="I389" s="14"/>
      <c r="J389" s="31"/>
      <c r="K389" s="31"/>
      <c r="L389" s="29"/>
      <c r="M389" s="29"/>
    </row>
    <row r="390" spans="2:13" ht="17.399999999999999" x14ac:dyDescent="0.45">
      <c r="B390" s="17"/>
      <c r="C390" s="18">
        <v>0</v>
      </c>
      <c r="D390" s="26"/>
      <c r="E390" s="26"/>
      <c r="F390" s="18"/>
      <c r="H390" s="15"/>
      <c r="I390" s="14"/>
      <c r="J390" s="31"/>
      <c r="K390" s="31"/>
      <c r="L390" s="29"/>
      <c r="M390" s="29"/>
    </row>
    <row r="391" spans="2:13" ht="17.399999999999999" x14ac:dyDescent="0.45">
      <c r="B391" s="17"/>
      <c r="C391" s="18">
        <v>0</v>
      </c>
      <c r="D391" s="26"/>
      <c r="E391" s="26"/>
      <c r="F391" s="18"/>
      <c r="H391" s="15"/>
      <c r="I391" s="14"/>
      <c r="J391" s="31"/>
      <c r="K391" s="31"/>
      <c r="L391" s="29"/>
      <c r="M391" s="29"/>
    </row>
    <row r="392" spans="2:13" ht="17.399999999999999" x14ac:dyDescent="0.45">
      <c r="B392" s="17"/>
      <c r="C392" s="18">
        <v>0</v>
      </c>
      <c r="D392" s="26"/>
      <c r="E392" s="26"/>
      <c r="F392" s="18"/>
      <c r="H392" s="15"/>
      <c r="I392" s="14"/>
      <c r="J392" s="31"/>
      <c r="K392" s="31"/>
      <c r="L392" s="29"/>
      <c r="M392" s="29"/>
    </row>
    <row r="393" spans="2:13" ht="17.399999999999999" x14ac:dyDescent="0.45">
      <c r="B393" s="17"/>
      <c r="C393" s="18">
        <v>0</v>
      </c>
      <c r="D393" s="26"/>
      <c r="E393" s="26"/>
      <c r="F393" s="18"/>
      <c r="H393" s="15"/>
      <c r="I393" s="14"/>
      <c r="J393" s="29"/>
      <c r="K393" s="29"/>
      <c r="L393" s="29"/>
      <c r="M393" s="29"/>
    </row>
    <row r="394" spans="2:13" ht="17.399999999999999" x14ac:dyDescent="0.45">
      <c r="B394" s="17"/>
      <c r="C394" s="18">
        <v>0</v>
      </c>
      <c r="D394" s="26"/>
      <c r="E394" s="26"/>
      <c r="F394" s="18"/>
      <c r="H394" s="15"/>
      <c r="I394" s="14"/>
      <c r="J394" s="29"/>
      <c r="K394" s="29"/>
      <c r="L394" s="29"/>
      <c r="M394" s="29"/>
    </row>
    <row r="395" spans="2:13" ht="17.399999999999999" x14ac:dyDescent="0.45">
      <c r="B395" s="17"/>
      <c r="C395" s="18">
        <v>0</v>
      </c>
      <c r="D395" s="26"/>
      <c r="E395" s="26"/>
      <c r="F395" s="18"/>
      <c r="H395" s="15"/>
      <c r="I395" s="14"/>
      <c r="J395" s="29"/>
      <c r="K395" s="29"/>
      <c r="L395" s="29"/>
      <c r="M395" s="29"/>
    </row>
    <row r="396" spans="2:13" ht="17.399999999999999" x14ac:dyDescent="0.45">
      <c r="B396" s="17"/>
      <c r="C396" s="18">
        <v>0</v>
      </c>
      <c r="D396" s="26"/>
      <c r="E396" s="26"/>
      <c r="F396" s="18"/>
      <c r="H396" s="15"/>
      <c r="I396" s="14"/>
      <c r="J396" s="29"/>
      <c r="K396" s="29"/>
      <c r="L396" s="29"/>
      <c r="M396" s="29"/>
    </row>
    <row r="397" spans="2:13" ht="17.399999999999999" x14ac:dyDescent="0.45">
      <c r="B397" s="17"/>
      <c r="C397" s="18">
        <v>0</v>
      </c>
      <c r="D397" s="26"/>
      <c r="E397" s="26"/>
      <c r="F397" s="18"/>
      <c r="H397" s="15"/>
      <c r="I397" s="14"/>
      <c r="J397" s="29"/>
      <c r="K397" s="29"/>
      <c r="L397" s="29"/>
      <c r="M397" s="29"/>
    </row>
    <row r="398" spans="2:13" ht="17.399999999999999" x14ac:dyDescent="0.45">
      <c r="B398" s="17"/>
      <c r="C398" s="18">
        <v>0</v>
      </c>
      <c r="D398" s="18"/>
      <c r="E398" s="18"/>
      <c r="F398" s="18"/>
      <c r="H398" s="15"/>
      <c r="I398" s="14"/>
      <c r="J398" s="29"/>
      <c r="K398" s="29"/>
      <c r="L398" s="29"/>
      <c r="M398" s="29"/>
    </row>
    <row r="399" spans="2:13" ht="18" thickBot="1" x14ac:dyDescent="0.5">
      <c r="B399" s="17"/>
      <c r="C399" s="18">
        <v>0</v>
      </c>
      <c r="D399" s="18"/>
      <c r="E399" s="18"/>
      <c r="F399" s="18"/>
      <c r="H399" s="16"/>
      <c r="I399" s="14"/>
      <c r="J399" s="30"/>
      <c r="K399" s="30"/>
      <c r="L399" s="30"/>
      <c r="M399" s="30"/>
    </row>
    <row r="400" spans="2:13" ht="21.6" thickBot="1" x14ac:dyDescent="0.55000000000000004">
      <c r="B400" s="17"/>
      <c r="C400" s="18">
        <v>0</v>
      </c>
      <c r="D400" s="19"/>
      <c r="E400" s="19"/>
      <c r="F400" s="19"/>
      <c r="H400" s="12">
        <f>SUM(H388:H399)</f>
        <v>1</v>
      </c>
      <c r="I400" s="39" t="str">
        <f>IF(H400=2,"YA NO PUEDE SOLICITAR DIAS ADMINISTRATIVOS","PUEDE SOLICITAR DIAS ADMINISTRATIVOS")</f>
        <v>PUEDE SOLICITAR DIAS ADMINISTRATIVOS</v>
      </c>
      <c r="J400" s="40"/>
      <c r="K400" s="40"/>
      <c r="L400" s="40"/>
      <c r="M400" s="41"/>
    </row>
    <row r="401" spans="2:13" ht="21.6" thickBot="1" x14ac:dyDescent="0.55000000000000004">
      <c r="B401" s="17"/>
      <c r="C401" s="18">
        <v>0</v>
      </c>
      <c r="D401" s="19"/>
      <c r="E401" s="19"/>
      <c r="F401" s="19"/>
      <c r="H401" s="23">
        <f>2-H400</f>
        <v>1</v>
      </c>
      <c r="I401" s="39" t="str">
        <f>IF(H401=0,"YA NO CUENTA CON ADMINISTRATIVOS","OK")</f>
        <v>OK</v>
      </c>
      <c r="J401" s="40"/>
      <c r="K401" s="40"/>
      <c r="L401" s="40"/>
      <c r="M401" s="41"/>
    </row>
    <row r="402" spans="2:13" ht="17.399999999999999" x14ac:dyDescent="0.45">
      <c r="B402" s="17"/>
      <c r="C402" s="18">
        <v>0</v>
      </c>
      <c r="D402" s="19"/>
      <c r="E402" s="19"/>
      <c r="F402" s="19"/>
      <c r="H402" s="1"/>
    </row>
    <row r="403" spans="2:13" ht="17.399999999999999" x14ac:dyDescent="0.45">
      <c r="B403" s="17"/>
      <c r="C403" s="18">
        <v>0</v>
      </c>
      <c r="D403" s="19"/>
      <c r="E403" s="19"/>
      <c r="F403" s="19"/>
    </row>
    <row r="404" spans="2:13" ht="17.399999999999999" x14ac:dyDescent="0.45">
      <c r="B404" s="17"/>
      <c r="C404" s="18">
        <v>0</v>
      </c>
      <c r="D404" s="19"/>
      <c r="E404" s="19"/>
      <c r="F404" s="19"/>
      <c r="H404" s="24" t="s">
        <v>99</v>
      </c>
      <c r="I404" s="24"/>
      <c r="J404" s="24"/>
      <c r="K404" s="25"/>
      <c r="L404" s="25"/>
    </row>
    <row r="405" spans="2:13" ht="17.399999999999999" x14ac:dyDescent="0.45">
      <c r="B405" s="17"/>
      <c r="C405" s="18">
        <v>0</v>
      </c>
      <c r="D405" s="19"/>
      <c r="E405" s="19"/>
      <c r="F405" s="19"/>
      <c r="H405" s="24" t="s">
        <v>30</v>
      </c>
      <c r="K405" s="25"/>
      <c r="L405" s="32"/>
      <c r="M405" s="33" t="s">
        <v>27</v>
      </c>
    </row>
    <row r="406" spans="2:13" ht="17.399999999999999" x14ac:dyDescent="0.45">
      <c r="B406" s="17"/>
      <c r="C406" s="18">
        <v>0</v>
      </c>
      <c r="D406" s="19"/>
      <c r="E406" s="19"/>
      <c r="F406" s="19"/>
      <c r="H406" s="24" t="s">
        <v>88</v>
      </c>
      <c r="K406" s="25">
        <v>45719</v>
      </c>
      <c r="L406" s="25">
        <v>45808</v>
      </c>
    </row>
    <row r="407" spans="2:13" ht="17.399999999999999" x14ac:dyDescent="0.45">
      <c r="B407" s="17"/>
      <c r="C407" s="18">
        <v>0</v>
      </c>
      <c r="D407" s="19"/>
      <c r="E407" s="19"/>
      <c r="F407" s="19"/>
    </row>
    <row r="408" spans="2:13" ht="17.399999999999999" x14ac:dyDescent="0.45">
      <c r="B408" s="17"/>
      <c r="C408" s="18">
        <v>0</v>
      </c>
      <c r="D408" s="19"/>
      <c r="E408" s="19"/>
      <c r="F408" s="19"/>
    </row>
    <row r="409" spans="2:13" ht="17.399999999999999" x14ac:dyDescent="0.45">
      <c r="B409" s="17"/>
      <c r="C409" s="18">
        <v>0</v>
      </c>
      <c r="D409" s="19"/>
      <c r="E409" s="19"/>
      <c r="F409" s="19"/>
    </row>
    <row r="410" spans="2:13" ht="17.399999999999999" x14ac:dyDescent="0.45">
      <c r="B410" s="17"/>
      <c r="C410" s="18">
        <v>0</v>
      </c>
      <c r="D410" s="19"/>
      <c r="E410" s="19"/>
      <c r="F410" s="19"/>
    </row>
    <row r="411" spans="2:13" ht="17.399999999999999" x14ac:dyDescent="0.45">
      <c r="B411" s="17"/>
      <c r="C411" s="18">
        <v>0</v>
      </c>
      <c r="D411" s="19"/>
      <c r="E411" s="19"/>
      <c r="F411" s="19"/>
    </row>
    <row r="412" spans="2:13" ht="17.399999999999999" x14ac:dyDescent="0.45">
      <c r="B412" s="17"/>
      <c r="C412" s="18">
        <v>0</v>
      </c>
      <c r="D412" s="19"/>
      <c r="E412" s="19"/>
      <c r="F412" s="19"/>
    </row>
    <row r="413" spans="2:13" ht="18" thickBot="1" x14ac:dyDescent="0.5">
      <c r="B413" s="17"/>
      <c r="C413" s="20">
        <v>0</v>
      </c>
      <c r="D413" s="21"/>
      <c r="E413" s="21"/>
      <c r="F413" s="21"/>
    </row>
    <row r="414" spans="2:13" ht="21.6" thickBot="1" x14ac:dyDescent="0.55000000000000004">
      <c r="B414" s="7">
        <f>+D388-E388</f>
        <v>0</v>
      </c>
      <c r="C414" s="42" t="str">
        <f>IF(D388&lt;=E388,"YA NO TIENE FERIADOS","PUEDE SOLICITAR DIAS FERIADOS")</f>
        <v>YA NO TIENE FERIADOS</v>
      </c>
      <c r="D414" s="43"/>
      <c r="E414" s="43"/>
      <c r="F414" s="44"/>
    </row>
    <row r="415" spans="2:13" ht="19.2" thickBot="1" x14ac:dyDescent="0.5">
      <c r="C415" s="45" t="str">
        <f>IF(E388&gt;D388,"EXISTE UN ERROR","OK")</f>
        <v>OK</v>
      </c>
      <c r="D415" s="46"/>
      <c r="E415" s="46"/>
      <c r="F415" s="47"/>
    </row>
    <row r="417" spans="2:13" ht="19.2" thickBot="1" x14ac:dyDescent="0.5">
      <c r="B417" s="22" t="s">
        <v>102</v>
      </c>
      <c r="H417" s="22" t="str">
        <f>+B417</f>
        <v>SILVA LARA KARLA VALENTINA</v>
      </c>
    </row>
    <row r="418" spans="2:13" ht="18.600000000000001" thickBot="1" x14ac:dyDescent="0.4">
      <c r="B418" s="5" t="s">
        <v>0</v>
      </c>
      <c r="C418" s="5" t="s">
        <v>1</v>
      </c>
      <c r="D418" s="5" t="s">
        <v>11</v>
      </c>
      <c r="E418" s="6" t="s">
        <v>2</v>
      </c>
      <c r="F418" s="6" t="s">
        <v>7</v>
      </c>
      <c r="H418" s="2" t="s">
        <v>3</v>
      </c>
      <c r="I418" s="3" t="s">
        <v>4</v>
      </c>
      <c r="J418" s="3" t="s">
        <v>5</v>
      </c>
      <c r="K418" s="3" t="s">
        <v>6</v>
      </c>
      <c r="L418" s="3" t="s">
        <v>7</v>
      </c>
      <c r="M418" s="4" t="s">
        <v>8</v>
      </c>
    </row>
    <row r="419" spans="2:13" ht="17.399999999999999" x14ac:dyDescent="0.45">
      <c r="B419" s="8"/>
      <c r="C419" s="9">
        <v>0</v>
      </c>
      <c r="D419" s="10">
        <f>+B419+C419</f>
        <v>0</v>
      </c>
      <c r="E419" s="10">
        <f>SUM(B420:B444)</f>
        <v>0</v>
      </c>
      <c r="F419" s="11"/>
      <c r="H419" s="13">
        <v>1</v>
      </c>
      <c r="I419" s="14"/>
      <c r="J419" s="27">
        <v>45764</v>
      </c>
      <c r="K419" s="27">
        <v>45764</v>
      </c>
      <c r="L419" s="29"/>
      <c r="M419" s="28"/>
    </row>
    <row r="420" spans="2:13" ht="17.399999999999999" x14ac:dyDescent="0.45">
      <c r="B420" s="17"/>
      <c r="C420" s="18">
        <v>0</v>
      </c>
      <c r="D420" s="26"/>
      <c r="E420" s="26"/>
      <c r="F420" s="18"/>
      <c r="H420" s="15">
        <v>1</v>
      </c>
      <c r="I420" s="14"/>
      <c r="J420" s="31">
        <v>45793</v>
      </c>
      <c r="K420" s="31">
        <v>45793</v>
      </c>
      <c r="L420" s="29"/>
      <c r="M420" s="29"/>
    </row>
    <row r="421" spans="2:13" ht="17.399999999999999" x14ac:dyDescent="0.45">
      <c r="B421" s="17"/>
      <c r="C421" s="18">
        <v>0</v>
      </c>
      <c r="D421" s="26"/>
      <c r="E421" s="26"/>
      <c r="F421" s="18"/>
      <c r="H421" s="15">
        <v>1</v>
      </c>
      <c r="I421" s="14"/>
      <c r="J421" s="31">
        <v>45849</v>
      </c>
      <c r="K421" s="31">
        <v>45849</v>
      </c>
      <c r="L421" s="29"/>
      <c r="M421" s="29"/>
    </row>
    <row r="422" spans="2:13" ht="17.399999999999999" x14ac:dyDescent="0.45">
      <c r="B422" s="17"/>
      <c r="C422" s="18">
        <v>0</v>
      </c>
      <c r="D422" s="26"/>
      <c r="E422" s="26"/>
      <c r="F422" s="18"/>
      <c r="H422" s="15">
        <v>1</v>
      </c>
      <c r="I422" s="14"/>
      <c r="J422" s="31">
        <v>45859</v>
      </c>
      <c r="K422" s="31">
        <v>45859</v>
      </c>
      <c r="L422" s="29"/>
      <c r="M422" s="29"/>
    </row>
    <row r="423" spans="2:13" ht="17.399999999999999" x14ac:dyDescent="0.45">
      <c r="B423" s="17"/>
      <c r="C423" s="18">
        <v>0</v>
      </c>
      <c r="D423" s="26"/>
      <c r="E423" s="26"/>
      <c r="F423" s="18"/>
      <c r="H423" s="15"/>
      <c r="I423" s="14"/>
      <c r="J423" s="31"/>
      <c r="K423" s="31"/>
      <c r="L423" s="29"/>
      <c r="M423" s="29"/>
    </row>
    <row r="424" spans="2:13" ht="17.399999999999999" x14ac:dyDescent="0.45">
      <c r="B424" s="17"/>
      <c r="C424" s="18">
        <v>0</v>
      </c>
      <c r="D424" s="26"/>
      <c r="E424" s="26"/>
      <c r="F424" s="18"/>
      <c r="H424" s="15"/>
      <c r="I424" s="14"/>
      <c r="J424" s="29"/>
      <c r="K424" s="29"/>
      <c r="L424" s="29"/>
      <c r="M424" s="29"/>
    </row>
    <row r="425" spans="2:13" ht="17.399999999999999" x14ac:dyDescent="0.45">
      <c r="B425" s="17"/>
      <c r="C425" s="18">
        <v>0</v>
      </c>
      <c r="D425" s="26"/>
      <c r="E425" s="26"/>
      <c r="F425" s="18"/>
      <c r="H425" s="15"/>
      <c r="I425" s="14"/>
      <c r="J425" s="29"/>
      <c r="K425" s="29"/>
      <c r="L425" s="29"/>
      <c r="M425" s="29"/>
    </row>
    <row r="426" spans="2:13" ht="17.399999999999999" x14ac:dyDescent="0.45">
      <c r="B426" s="17"/>
      <c r="C426" s="18">
        <v>0</v>
      </c>
      <c r="D426" s="26"/>
      <c r="E426" s="26"/>
      <c r="F426" s="18"/>
      <c r="H426" s="15"/>
      <c r="I426" s="14"/>
      <c r="J426" s="29"/>
      <c r="K426" s="29"/>
      <c r="L426" s="29"/>
      <c r="M426" s="29"/>
    </row>
    <row r="427" spans="2:13" ht="17.399999999999999" x14ac:dyDescent="0.45">
      <c r="B427" s="17"/>
      <c r="C427" s="18">
        <v>0</v>
      </c>
      <c r="D427" s="26"/>
      <c r="E427" s="26"/>
      <c r="F427" s="18"/>
      <c r="H427" s="15"/>
      <c r="I427" s="14"/>
      <c r="J427" s="29"/>
      <c r="K427" s="29"/>
      <c r="L427" s="29"/>
      <c r="M427" s="29"/>
    </row>
    <row r="428" spans="2:13" ht="17.399999999999999" x14ac:dyDescent="0.45">
      <c r="B428" s="17"/>
      <c r="C428" s="18">
        <v>0</v>
      </c>
      <c r="D428" s="26"/>
      <c r="E428" s="26"/>
      <c r="F428" s="18"/>
      <c r="H428" s="15"/>
      <c r="I428" s="14"/>
      <c r="J428" s="29"/>
      <c r="K428" s="29"/>
      <c r="L428" s="29"/>
      <c r="M428" s="29"/>
    </row>
    <row r="429" spans="2:13" ht="17.399999999999999" x14ac:dyDescent="0.45">
      <c r="B429" s="17"/>
      <c r="C429" s="18">
        <v>0</v>
      </c>
      <c r="D429" s="18"/>
      <c r="E429" s="18"/>
      <c r="F429" s="18"/>
      <c r="H429" s="15"/>
      <c r="I429" s="14"/>
      <c r="J429" s="29"/>
      <c r="K429" s="29"/>
      <c r="L429" s="29"/>
      <c r="M429" s="29"/>
    </row>
    <row r="430" spans="2:13" ht="18" thickBot="1" x14ac:dyDescent="0.5">
      <c r="B430" s="17"/>
      <c r="C430" s="18">
        <v>0</v>
      </c>
      <c r="D430" s="18"/>
      <c r="E430" s="18"/>
      <c r="F430" s="18"/>
      <c r="H430" s="16"/>
      <c r="I430" s="14"/>
      <c r="J430" s="30"/>
      <c r="K430" s="30"/>
      <c r="L430" s="30"/>
      <c r="M430" s="30"/>
    </row>
    <row r="431" spans="2:13" ht="21.6" thickBot="1" x14ac:dyDescent="0.55000000000000004">
      <c r="B431" s="17"/>
      <c r="C431" s="18">
        <v>0</v>
      </c>
      <c r="D431" s="19"/>
      <c r="E431" s="19"/>
      <c r="F431" s="19"/>
      <c r="H431" s="12">
        <f>SUM(H419:H430)</f>
        <v>4</v>
      </c>
      <c r="I431" s="39" t="str">
        <f>IF(H431=4,"YA NO PUEDE SOLICITAR DIAS ADMINISTRATIVOS","PUEDE SOLICITAR DIAS ADMINISTRATIVOS")</f>
        <v>YA NO PUEDE SOLICITAR DIAS ADMINISTRATIVOS</v>
      </c>
      <c r="J431" s="40"/>
      <c r="K431" s="40"/>
      <c r="L431" s="40"/>
      <c r="M431" s="41"/>
    </row>
    <row r="432" spans="2:13" ht="21.6" thickBot="1" x14ac:dyDescent="0.55000000000000004">
      <c r="B432" s="17"/>
      <c r="C432" s="18">
        <v>0</v>
      </c>
      <c r="D432" s="19"/>
      <c r="E432" s="19"/>
      <c r="F432" s="19"/>
      <c r="H432" s="23">
        <f>4-H431</f>
        <v>0</v>
      </c>
      <c r="I432" s="39" t="str">
        <f>IF(H432=0,"YA NO CUENTA CON ADMINISTRATIVOS","OK")</f>
        <v>YA NO CUENTA CON ADMINISTRATIVOS</v>
      </c>
      <c r="J432" s="40"/>
      <c r="K432" s="40"/>
      <c r="L432" s="40"/>
      <c r="M432" s="41"/>
    </row>
    <row r="433" spans="2:13" ht="17.399999999999999" x14ac:dyDescent="0.45">
      <c r="B433" s="17"/>
      <c r="C433" s="18">
        <v>0</v>
      </c>
      <c r="D433" s="19"/>
      <c r="E433" s="19"/>
      <c r="F433" s="19"/>
      <c r="H433" s="1"/>
    </row>
    <row r="434" spans="2:13" ht="17.399999999999999" x14ac:dyDescent="0.45">
      <c r="B434" s="17"/>
      <c r="C434" s="18">
        <v>0</v>
      </c>
      <c r="D434" s="19"/>
      <c r="E434" s="19"/>
      <c r="F434" s="19"/>
    </row>
    <row r="435" spans="2:13" ht="17.399999999999999" x14ac:dyDescent="0.45">
      <c r="B435" s="17"/>
      <c r="C435" s="18">
        <v>0</v>
      </c>
      <c r="D435" s="19"/>
      <c r="E435" s="19"/>
      <c r="F435" s="19"/>
      <c r="H435" s="24" t="s">
        <v>104</v>
      </c>
      <c r="I435" s="24"/>
      <c r="J435" s="24"/>
      <c r="K435" s="25"/>
      <c r="L435" s="25"/>
    </row>
    <row r="436" spans="2:13" ht="17.399999999999999" x14ac:dyDescent="0.45">
      <c r="B436" s="17"/>
      <c r="C436" s="18">
        <v>0</v>
      </c>
      <c r="D436" s="19"/>
      <c r="E436" s="19"/>
      <c r="F436" s="19"/>
      <c r="H436" s="24" t="s">
        <v>30</v>
      </c>
      <c r="K436" s="25"/>
      <c r="L436" s="32"/>
      <c r="M436" s="33" t="s">
        <v>27</v>
      </c>
    </row>
    <row r="437" spans="2:13" ht="17.399999999999999" x14ac:dyDescent="0.45">
      <c r="B437" s="17"/>
      <c r="C437" s="18">
        <v>0</v>
      </c>
      <c r="D437" s="19"/>
      <c r="E437" s="19"/>
      <c r="F437" s="19"/>
      <c r="H437" s="24" t="s">
        <v>103</v>
      </c>
      <c r="K437" s="25">
        <v>45719</v>
      </c>
      <c r="L437" s="25">
        <v>45808</v>
      </c>
    </row>
    <row r="438" spans="2:13" ht="17.399999999999999" x14ac:dyDescent="0.45">
      <c r="B438" s="17"/>
      <c r="C438" s="18">
        <v>0</v>
      </c>
      <c r="D438" s="19"/>
      <c r="E438" s="19"/>
      <c r="F438" s="19"/>
    </row>
    <row r="439" spans="2:13" ht="17.399999999999999" x14ac:dyDescent="0.45">
      <c r="B439" s="17"/>
      <c r="C439" s="18">
        <v>0</v>
      </c>
      <c r="D439" s="19"/>
      <c r="E439" s="19"/>
      <c r="F439" s="19"/>
    </row>
    <row r="440" spans="2:13" ht="17.399999999999999" x14ac:dyDescent="0.45">
      <c r="B440" s="17"/>
      <c r="C440" s="18">
        <v>0</v>
      </c>
      <c r="D440" s="19"/>
      <c r="E440" s="19"/>
      <c r="F440" s="19"/>
    </row>
    <row r="441" spans="2:13" ht="17.399999999999999" x14ac:dyDescent="0.45">
      <c r="B441" s="17"/>
      <c r="C441" s="18">
        <v>0</v>
      </c>
      <c r="D441" s="19"/>
      <c r="E441" s="19"/>
      <c r="F441" s="19"/>
    </row>
    <row r="442" spans="2:13" ht="17.399999999999999" x14ac:dyDescent="0.45">
      <c r="B442" s="17"/>
      <c r="C442" s="18">
        <v>0</v>
      </c>
      <c r="D442" s="19"/>
      <c r="E442" s="19"/>
      <c r="F442" s="19"/>
    </row>
    <row r="443" spans="2:13" ht="17.399999999999999" x14ac:dyDescent="0.45">
      <c r="B443" s="17"/>
      <c r="C443" s="18">
        <v>0</v>
      </c>
      <c r="D443" s="19"/>
      <c r="E443" s="19"/>
      <c r="F443" s="19"/>
    </row>
    <row r="444" spans="2:13" ht="18" thickBot="1" x14ac:dyDescent="0.5">
      <c r="B444" s="17"/>
      <c r="C444" s="20">
        <v>0</v>
      </c>
      <c r="D444" s="21"/>
      <c r="E444" s="21"/>
      <c r="F444" s="21"/>
    </row>
    <row r="445" spans="2:13" ht="21.6" thickBot="1" x14ac:dyDescent="0.55000000000000004">
      <c r="B445" s="7">
        <f>+D419-E419</f>
        <v>0</v>
      </c>
      <c r="C445" s="42" t="str">
        <f>IF(D419&lt;=E419,"YA NO TIENE FERIADOS","PUEDE SOLICITAR DIAS FERIADOS")</f>
        <v>YA NO TIENE FERIADOS</v>
      </c>
      <c r="D445" s="43"/>
      <c r="E445" s="43"/>
      <c r="F445" s="44"/>
    </row>
    <row r="446" spans="2:13" ht="19.2" thickBot="1" x14ac:dyDescent="0.5">
      <c r="C446" s="45" t="str">
        <f>IF(E419&gt;D419,"EXISTE UN ERROR","OK")</f>
        <v>OK</v>
      </c>
      <c r="D446" s="46"/>
      <c r="E446" s="46"/>
      <c r="F446" s="47"/>
    </row>
    <row r="449" spans="2:13" ht="19.2" thickBot="1" x14ac:dyDescent="0.5">
      <c r="B449" s="22" t="s">
        <v>119</v>
      </c>
      <c r="H449" s="22" t="str">
        <f>+B449</f>
        <v>GUTIERREZ UGALDE MELANIE VERONICA</v>
      </c>
    </row>
    <row r="450" spans="2:13" ht="18.600000000000001" thickBot="1" x14ac:dyDescent="0.4">
      <c r="B450" s="5" t="s">
        <v>0</v>
      </c>
      <c r="C450" s="5" t="s">
        <v>1</v>
      </c>
      <c r="D450" s="5" t="s">
        <v>11</v>
      </c>
      <c r="E450" s="6" t="s">
        <v>2</v>
      </c>
      <c r="F450" s="6" t="s">
        <v>7</v>
      </c>
      <c r="H450" s="2" t="s">
        <v>3</v>
      </c>
      <c r="I450" s="3" t="s">
        <v>4</v>
      </c>
      <c r="J450" s="3" t="s">
        <v>5</v>
      </c>
      <c r="K450" s="3" t="s">
        <v>6</v>
      </c>
      <c r="L450" s="3" t="s">
        <v>7</v>
      </c>
      <c r="M450" s="4" t="s">
        <v>8</v>
      </c>
    </row>
    <row r="451" spans="2:13" ht="17.399999999999999" x14ac:dyDescent="0.45">
      <c r="B451" s="8">
        <v>4</v>
      </c>
      <c r="C451" s="9">
        <v>0</v>
      </c>
      <c r="D451" s="10">
        <f>+B451+C451</f>
        <v>4</v>
      </c>
      <c r="E451" s="10">
        <f>SUM(B452:B476)</f>
        <v>0</v>
      </c>
      <c r="F451" s="11"/>
      <c r="H451" s="13">
        <v>2</v>
      </c>
      <c r="I451" s="14"/>
      <c r="J451" s="27">
        <v>45799</v>
      </c>
      <c r="K451" s="27">
        <v>45800</v>
      </c>
      <c r="L451" s="29"/>
      <c r="M451" s="28"/>
    </row>
    <row r="452" spans="2:13" ht="17.399999999999999" x14ac:dyDescent="0.45">
      <c r="B452" s="17"/>
      <c r="C452" s="18">
        <v>0</v>
      </c>
      <c r="D452" s="26"/>
      <c r="E452" s="26"/>
      <c r="F452" s="18"/>
      <c r="H452" s="15">
        <v>3</v>
      </c>
      <c r="I452" s="14"/>
      <c r="J452" s="31">
        <v>45855</v>
      </c>
      <c r="K452" s="31">
        <v>45859</v>
      </c>
      <c r="L452" s="29"/>
      <c r="M452" s="29"/>
    </row>
    <row r="453" spans="2:13" ht="17.399999999999999" x14ac:dyDescent="0.45">
      <c r="B453" s="17"/>
      <c r="C453" s="18">
        <v>0</v>
      </c>
      <c r="D453" s="26"/>
      <c r="E453" s="26"/>
      <c r="F453" s="18"/>
      <c r="H453" s="15"/>
      <c r="I453" s="14"/>
      <c r="J453" s="31"/>
      <c r="K453" s="31"/>
      <c r="L453" s="29"/>
      <c r="M453" s="29"/>
    </row>
    <row r="454" spans="2:13" ht="17.399999999999999" x14ac:dyDescent="0.45">
      <c r="B454" s="17"/>
      <c r="C454" s="18">
        <v>0</v>
      </c>
      <c r="D454" s="26"/>
      <c r="E454" s="26"/>
      <c r="F454" s="18"/>
      <c r="H454" s="15"/>
      <c r="I454" s="14"/>
      <c r="J454" s="31"/>
      <c r="K454" s="31"/>
      <c r="L454" s="29"/>
      <c r="M454" s="29"/>
    </row>
    <row r="455" spans="2:13" ht="17.399999999999999" x14ac:dyDescent="0.45">
      <c r="B455" s="17"/>
      <c r="C455" s="18">
        <v>0</v>
      </c>
      <c r="D455" s="26"/>
      <c r="E455" s="26"/>
      <c r="F455" s="18"/>
      <c r="H455" s="15"/>
      <c r="I455" s="14"/>
      <c r="J455" s="31"/>
      <c r="K455" s="31"/>
      <c r="L455" s="29"/>
      <c r="M455" s="29"/>
    </row>
    <row r="456" spans="2:13" ht="17.399999999999999" x14ac:dyDescent="0.45">
      <c r="B456" s="17"/>
      <c r="C456" s="18">
        <v>0</v>
      </c>
      <c r="D456" s="26"/>
      <c r="E456" s="26"/>
      <c r="F456" s="18"/>
      <c r="H456" s="15"/>
      <c r="I456" s="14"/>
      <c r="J456" s="29"/>
      <c r="K456" s="29"/>
      <c r="L456" s="29"/>
      <c r="M456" s="29"/>
    </row>
    <row r="457" spans="2:13" ht="17.399999999999999" x14ac:dyDescent="0.45">
      <c r="B457" s="17"/>
      <c r="C457" s="18">
        <v>0</v>
      </c>
      <c r="D457" s="26"/>
      <c r="E457" s="26"/>
      <c r="F457" s="18"/>
      <c r="H457" s="15"/>
      <c r="I457" s="14"/>
      <c r="J457" s="29"/>
      <c r="K457" s="29"/>
      <c r="L457" s="29"/>
      <c r="M457" s="29"/>
    </row>
    <row r="458" spans="2:13" ht="17.399999999999999" x14ac:dyDescent="0.45">
      <c r="B458" s="17"/>
      <c r="C458" s="18">
        <v>0</v>
      </c>
      <c r="D458" s="26"/>
      <c r="E458" s="26"/>
      <c r="F458" s="18"/>
      <c r="H458" s="15"/>
      <c r="I458" s="14"/>
      <c r="J458" s="29"/>
      <c r="K458" s="29"/>
      <c r="L458" s="29"/>
      <c r="M458" s="29"/>
    </row>
    <row r="459" spans="2:13" ht="17.399999999999999" x14ac:dyDescent="0.45">
      <c r="B459" s="17"/>
      <c r="C459" s="18">
        <v>0</v>
      </c>
      <c r="D459" s="26"/>
      <c r="E459" s="26"/>
      <c r="F459" s="18"/>
      <c r="H459" s="15"/>
      <c r="I459" s="14"/>
      <c r="J459" s="29"/>
      <c r="K459" s="29"/>
      <c r="L459" s="29"/>
      <c r="M459" s="29"/>
    </row>
    <row r="460" spans="2:13" ht="17.399999999999999" x14ac:dyDescent="0.45">
      <c r="B460" s="17"/>
      <c r="C460" s="18">
        <v>0</v>
      </c>
      <c r="D460" s="26"/>
      <c r="E460" s="26"/>
      <c r="F460" s="18"/>
      <c r="H460" s="15"/>
      <c r="I460" s="14"/>
      <c r="J460" s="29"/>
      <c r="K460" s="29"/>
      <c r="L460" s="29"/>
      <c r="M460" s="29"/>
    </row>
    <row r="461" spans="2:13" ht="17.399999999999999" x14ac:dyDescent="0.45">
      <c r="B461" s="17"/>
      <c r="C461" s="18">
        <v>0</v>
      </c>
      <c r="D461" s="18"/>
      <c r="E461" s="18"/>
      <c r="F461" s="18"/>
      <c r="H461" s="15"/>
      <c r="I461" s="14"/>
      <c r="J461" s="29"/>
      <c r="K461" s="29"/>
      <c r="L461" s="29"/>
      <c r="M461" s="29"/>
    </row>
    <row r="462" spans="2:13" ht="18" thickBot="1" x14ac:dyDescent="0.5">
      <c r="B462" s="17"/>
      <c r="C462" s="18">
        <v>0</v>
      </c>
      <c r="D462" s="18"/>
      <c r="E462" s="18"/>
      <c r="F462" s="18"/>
      <c r="H462" s="16"/>
      <c r="I462" s="14"/>
      <c r="J462" s="30"/>
      <c r="K462" s="30"/>
      <c r="L462" s="30"/>
      <c r="M462" s="30"/>
    </row>
    <row r="463" spans="2:13" ht="21.6" thickBot="1" x14ac:dyDescent="0.55000000000000004">
      <c r="B463" s="17"/>
      <c r="C463" s="18">
        <v>0</v>
      </c>
      <c r="D463" s="19"/>
      <c r="E463" s="19"/>
      <c r="F463" s="19"/>
      <c r="H463" s="12">
        <f>SUM(H451:H462)</f>
        <v>5</v>
      </c>
      <c r="I463" s="39" t="str">
        <f>IF(H463=6,"YA NO PUEDE SOLICITAR DIAS ADMINISTRATIVOS","PUEDE SOLICITAR DIAS ADMINISTRATIVOS")</f>
        <v>PUEDE SOLICITAR DIAS ADMINISTRATIVOS</v>
      </c>
      <c r="J463" s="40"/>
      <c r="K463" s="40"/>
      <c r="L463" s="40"/>
      <c r="M463" s="41"/>
    </row>
    <row r="464" spans="2:13" ht="21.6" thickBot="1" x14ac:dyDescent="0.55000000000000004">
      <c r="B464" s="17"/>
      <c r="C464" s="18">
        <v>0</v>
      </c>
      <c r="D464" s="19"/>
      <c r="E464" s="19"/>
      <c r="F464" s="19"/>
      <c r="H464" s="23">
        <f>6-H463</f>
        <v>1</v>
      </c>
      <c r="I464" s="39" t="str">
        <f>IF(H464=0,"YA NO CUENTA CON ADMINISTRATIVOS","OK")</f>
        <v>OK</v>
      </c>
      <c r="J464" s="40"/>
      <c r="K464" s="40"/>
      <c r="L464" s="40"/>
      <c r="M464" s="41"/>
    </row>
    <row r="465" spans="2:13" ht="17.399999999999999" x14ac:dyDescent="0.45">
      <c r="B465" s="17"/>
      <c r="C465" s="18">
        <v>0</v>
      </c>
      <c r="D465" s="19"/>
      <c r="E465" s="19"/>
      <c r="F465" s="19"/>
      <c r="H465" s="1"/>
    </row>
    <row r="466" spans="2:13" ht="17.399999999999999" x14ac:dyDescent="0.45">
      <c r="B466" s="17"/>
      <c r="C466" s="18">
        <v>0</v>
      </c>
      <c r="D466" s="19"/>
      <c r="E466" s="19"/>
      <c r="F466" s="19"/>
    </row>
    <row r="467" spans="2:13" ht="17.399999999999999" x14ac:dyDescent="0.45">
      <c r="B467" s="17"/>
      <c r="C467" s="18">
        <v>0</v>
      </c>
      <c r="D467" s="19"/>
      <c r="E467" s="19"/>
      <c r="F467" s="19"/>
      <c r="H467" s="24" t="s">
        <v>104</v>
      </c>
      <c r="I467" s="24"/>
      <c r="J467" s="24"/>
      <c r="K467" s="25"/>
      <c r="L467" s="25"/>
    </row>
    <row r="468" spans="2:13" ht="17.399999999999999" x14ac:dyDescent="0.45">
      <c r="B468" s="17"/>
      <c r="C468" s="18">
        <v>0</v>
      </c>
      <c r="D468" s="19"/>
      <c r="E468" s="19"/>
      <c r="F468" s="19"/>
      <c r="H468" s="24" t="s">
        <v>26</v>
      </c>
      <c r="K468" s="25"/>
      <c r="L468" s="32"/>
      <c r="M468" s="33" t="s">
        <v>27</v>
      </c>
    </row>
    <row r="469" spans="2:13" ht="17.399999999999999" x14ac:dyDescent="0.45">
      <c r="B469" s="17"/>
      <c r="C469" s="18">
        <v>0</v>
      </c>
      <c r="D469" s="19"/>
      <c r="E469" s="19"/>
      <c r="F469" s="19"/>
      <c r="H469" s="24" t="s">
        <v>103</v>
      </c>
      <c r="K469" s="25">
        <v>45719</v>
      </c>
      <c r="L469" s="25">
        <v>45808</v>
      </c>
    </row>
    <row r="470" spans="2:13" ht="17.399999999999999" x14ac:dyDescent="0.45">
      <c r="B470" s="17"/>
      <c r="C470" s="18">
        <v>0</v>
      </c>
      <c r="D470" s="19"/>
      <c r="E470" s="19"/>
      <c r="F470" s="19"/>
    </row>
    <row r="471" spans="2:13" ht="17.399999999999999" x14ac:dyDescent="0.45">
      <c r="B471" s="17"/>
      <c r="C471" s="18">
        <v>0</v>
      </c>
      <c r="D471" s="19"/>
      <c r="E471" s="19"/>
      <c r="F471" s="19"/>
    </row>
    <row r="472" spans="2:13" ht="17.399999999999999" x14ac:dyDescent="0.45">
      <c r="B472" s="17"/>
      <c r="C472" s="18">
        <v>0</v>
      </c>
      <c r="D472" s="19"/>
      <c r="E472" s="19"/>
      <c r="F472" s="19"/>
    </row>
    <row r="473" spans="2:13" ht="17.399999999999999" x14ac:dyDescent="0.45">
      <c r="B473" s="17"/>
      <c r="C473" s="18">
        <v>0</v>
      </c>
      <c r="D473" s="19"/>
      <c r="E473" s="19"/>
      <c r="F473" s="19"/>
    </row>
    <row r="474" spans="2:13" ht="17.399999999999999" x14ac:dyDescent="0.45">
      <c r="B474" s="17"/>
      <c r="C474" s="18">
        <v>0</v>
      </c>
      <c r="D474" s="19"/>
      <c r="E474" s="19"/>
      <c r="F474" s="19"/>
    </row>
    <row r="475" spans="2:13" ht="17.399999999999999" x14ac:dyDescent="0.45">
      <c r="B475" s="17"/>
      <c r="C475" s="18">
        <v>0</v>
      </c>
      <c r="D475" s="19"/>
      <c r="E475" s="19"/>
      <c r="F475" s="19"/>
    </row>
    <row r="476" spans="2:13" ht="18" thickBot="1" x14ac:dyDescent="0.5">
      <c r="B476" s="17"/>
      <c r="C476" s="20">
        <v>0</v>
      </c>
      <c r="D476" s="21"/>
      <c r="E476" s="21"/>
      <c r="F476" s="21"/>
    </row>
    <row r="477" spans="2:13" ht="21.6" thickBot="1" x14ac:dyDescent="0.55000000000000004">
      <c r="B477" s="7">
        <f>+D451-E451</f>
        <v>4</v>
      </c>
      <c r="C477" s="42" t="str">
        <f>IF(D451&lt;=E451,"YA NO TIENE FERIADOS","PUEDE SOLICITAR DIAS FERIADOS")</f>
        <v>PUEDE SOLICITAR DIAS FERIADOS</v>
      </c>
      <c r="D477" s="43"/>
      <c r="E477" s="43"/>
      <c r="F477" s="44"/>
    </row>
    <row r="478" spans="2:13" ht="19.2" thickBot="1" x14ac:dyDescent="0.5">
      <c r="C478" s="45" t="str">
        <f>IF(E451&gt;D451,"EXISTE UN ERROR","OK")</f>
        <v>OK</v>
      </c>
      <c r="D478" s="46"/>
      <c r="E478" s="46"/>
      <c r="F478" s="47"/>
    </row>
    <row r="482" spans="2:13" ht="19.2" thickBot="1" x14ac:dyDescent="0.5">
      <c r="B482" s="22" t="s">
        <v>106</v>
      </c>
      <c r="H482" s="22" t="str">
        <f>+B482</f>
        <v>MERY NECULQUEO LIZA PAZ</v>
      </c>
    </row>
    <row r="483" spans="2:13" ht="18.600000000000001" thickBot="1" x14ac:dyDescent="0.4">
      <c r="B483" s="5" t="s">
        <v>0</v>
      </c>
      <c r="C483" s="5" t="s">
        <v>1</v>
      </c>
      <c r="D483" s="5" t="s">
        <v>11</v>
      </c>
      <c r="E483" s="6" t="s">
        <v>2</v>
      </c>
      <c r="F483" s="6" t="s">
        <v>7</v>
      </c>
      <c r="H483" s="2" t="s">
        <v>3</v>
      </c>
      <c r="I483" s="3" t="s">
        <v>4</v>
      </c>
      <c r="J483" s="3" t="s">
        <v>5</v>
      </c>
      <c r="K483" s="3" t="s">
        <v>6</v>
      </c>
      <c r="L483" s="3" t="s">
        <v>7</v>
      </c>
      <c r="M483" s="4" t="s">
        <v>8</v>
      </c>
    </row>
    <row r="484" spans="2:13" ht="17.399999999999999" x14ac:dyDescent="0.45">
      <c r="B484" s="8"/>
      <c r="C484" s="9">
        <v>0</v>
      </c>
      <c r="D484" s="10">
        <f>+B484+C484</f>
        <v>0</v>
      </c>
      <c r="E484" s="10">
        <f>SUM(B485:B509)</f>
        <v>0</v>
      </c>
      <c r="F484" s="11"/>
      <c r="H484" s="13">
        <v>1</v>
      </c>
      <c r="I484" s="14"/>
      <c r="J484" s="27">
        <v>45768</v>
      </c>
      <c r="K484" s="27">
        <v>45768</v>
      </c>
      <c r="L484" s="29"/>
      <c r="M484" s="28"/>
    </row>
    <row r="485" spans="2:13" ht="17.399999999999999" x14ac:dyDescent="0.45">
      <c r="B485" s="17"/>
      <c r="C485" s="18">
        <v>0</v>
      </c>
      <c r="D485" s="26"/>
      <c r="E485" s="26"/>
      <c r="F485" s="18"/>
      <c r="H485" s="15">
        <v>1</v>
      </c>
      <c r="I485" s="14"/>
      <c r="J485" s="31">
        <v>45799</v>
      </c>
      <c r="K485" s="31">
        <v>45799</v>
      </c>
      <c r="L485" s="29"/>
      <c r="M485" s="29"/>
    </row>
    <row r="486" spans="2:13" ht="17.399999999999999" x14ac:dyDescent="0.45">
      <c r="B486" s="17"/>
      <c r="C486" s="18">
        <v>0</v>
      </c>
      <c r="D486" s="26"/>
      <c r="E486" s="26"/>
      <c r="F486" s="18"/>
      <c r="H486" s="15">
        <v>1</v>
      </c>
      <c r="I486" s="14"/>
      <c r="J486" s="31">
        <v>45866</v>
      </c>
      <c r="K486" s="31">
        <v>45866</v>
      </c>
      <c r="L486" s="29"/>
      <c r="M486" s="29"/>
    </row>
    <row r="487" spans="2:13" ht="17.399999999999999" x14ac:dyDescent="0.45">
      <c r="B487" s="17"/>
      <c r="C487" s="18">
        <v>0</v>
      </c>
      <c r="D487" s="26"/>
      <c r="E487" s="26"/>
      <c r="F487" s="18"/>
      <c r="H487" s="15">
        <v>1</v>
      </c>
      <c r="I487" s="14"/>
      <c r="J487" s="31">
        <v>45845</v>
      </c>
      <c r="K487" s="31">
        <v>45845</v>
      </c>
      <c r="L487" s="29"/>
      <c r="M487" s="29"/>
    </row>
    <row r="488" spans="2:13" ht="17.399999999999999" x14ac:dyDescent="0.45">
      <c r="B488" s="17"/>
      <c r="C488" s="18">
        <v>0</v>
      </c>
      <c r="D488" s="26"/>
      <c r="E488" s="26"/>
      <c r="F488" s="18"/>
      <c r="H488" s="15"/>
      <c r="I488" s="14"/>
      <c r="J488" s="31"/>
      <c r="K488" s="31"/>
      <c r="L488" s="29"/>
      <c r="M488" s="29"/>
    </row>
    <row r="489" spans="2:13" ht="17.399999999999999" x14ac:dyDescent="0.45">
      <c r="B489" s="17"/>
      <c r="C489" s="18">
        <v>0</v>
      </c>
      <c r="D489" s="26"/>
      <c r="E489" s="26"/>
      <c r="F489" s="18"/>
      <c r="H489" s="15"/>
      <c r="I489" s="14"/>
      <c r="J489" s="29"/>
      <c r="K489" s="29"/>
      <c r="L489" s="29"/>
      <c r="M489" s="29"/>
    </row>
    <row r="490" spans="2:13" ht="17.399999999999999" x14ac:dyDescent="0.45">
      <c r="B490" s="17"/>
      <c r="C490" s="18">
        <v>0</v>
      </c>
      <c r="D490" s="26"/>
      <c r="E490" s="26"/>
      <c r="F490" s="18"/>
      <c r="H490" s="15"/>
      <c r="I490" s="14"/>
      <c r="J490" s="29"/>
      <c r="K490" s="29"/>
      <c r="L490" s="29"/>
      <c r="M490" s="29"/>
    </row>
    <row r="491" spans="2:13" ht="17.399999999999999" x14ac:dyDescent="0.45">
      <c r="B491" s="17"/>
      <c r="C491" s="18">
        <v>0</v>
      </c>
      <c r="D491" s="26"/>
      <c r="E491" s="26"/>
      <c r="F491" s="18"/>
      <c r="H491" s="15"/>
      <c r="I491" s="14"/>
      <c r="J491" s="29"/>
      <c r="K491" s="29"/>
      <c r="L491" s="29"/>
      <c r="M491" s="29"/>
    </row>
    <row r="492" spans="2:13" ht="17.399999999999999" x14ac:dyDescent="0.45">
      <c r="B492" s="17"/>
      <c r="C492" s="18">
        <v>0</v>
      </c>
      <c r="D492" s="26"/>
      <c r="E492" s="26"/>
      <c r="F492" s="18"/>
      <c r="H492" s="15"/>
      <c r="I492" s="14"/>
      <c r="J492" s="29"/>
      <c r="K492" s="29"/>
      <c r="L492" s="29"/>
      <c r="M492" s="29"/>
    </row>
    <row r="493" spans="2:13" ht="17.399999999999999" x14ac:dyDescent="0.45">
      <c r="B493" s="17"/>
      <c r="C493" s="18">
        <v>0</v>
      </c>
      <c r="D493" s="26"/>
      <c r="E493" s="26"/>
      <c r="F493" s="18"/>
      <c r="H493" s="15"/>
      <c r="I493" s="14"/>
      <c r="J493" s="29"/>
      <c r="K493" s="29"/>
      <c r="L493" s="29"/>
      <c r="M493" s="29"/>
    </row>
    <row r="494" spans="2:13" ht="17.399999999999999" x14ac:dyDescent="0.45">
      <c r="B494" s="17"/>
      <c r="C494" s="18">
        <v>0</v>
      </c>
      <c r="D494" s="18"/>
      <c r="E494" s="18"/>
      <c r="F494" s="18"/>
      <c r="H494" s="15"/>
      <c r="I494" s="14"/>
      <c r="J494" s="29"/>
      <c r="K494" s="29"/>
      <c r="L494" s="29"/>
      <c r="M494" s="29"/>
    </row>
    <row r="495" spans="2:13" ht="18" thickBot="1" x14ac:dyDescent="0.5">
      <c r="B495" s="17"/>
      <c r="C495" s="18">
        <v>0</v>
      </c>
      <c r="D495" s="18"/>
      <c r="E495" s="18"/>
      <c r="F495" s="18"/>
      <c r="H495" s="16"/>
      <c r="I495" s="14"/>
      <c r="J495" s="30"/>
      <c r="K495" s="30"/>
      <c r="L495" s="30"/>
      <c r="M495" s="30"/>
    </row>
    <row r="496" spans="2:13" ht="21.6" thickBot="1" x14ac:dyDescent="0.55000000000000004">
      <c r="B496" s="17"/>
      <c r="C496" s="18">
        <v>0</v>
      </c>
      <c r="D496" s="19"/>
      <c r="E496" s="19"/>
      <c r="F496" s="19"/>
      <c r="H496" s="12">
        <f>SUM(H484:H495)</f>
        <v>4</v>
      </c>
      <c r="I496" s="39" t="str">
        <f>IF(H496=4,"YA NO PUEDE SOLICITAR DIAS ADMINISTRATIVOS","PUEDE SOLICITAR DIAS ADMINISTRATIVOS")</f>
        <v>YA NO PUEDE SOLICITAR DIAS ADMINISTRATIVOS</v>
      </c>
      <c r="J496" s="40"/>
      <c r="K496" s="40"/>
      <c r="L496" s="40"/>
      <c r="M496" s="41"/>
    </row>
    <row r="497" spans="2:13" ht="21.6" thickBot="1" x14ac:dyDescent="0.55000000000000004">
      <c r="B497" s="17"/>
      <c r="C497" s="18">
        <v>0</v>
      </c>
      <c r="D497" s="19"/>
      <c r="E497" s="19"/>
      <c r="F497" s="19"/>
      <c r="H497" s="23">
        <f>4-H496</f>
        <v>0</v>
      </c>
      <c r="I497" s="39" t="str">
        <f>IF(H497=0,"YA NO CUENTA CON ADMINISTRATIVOS","OK")</f>
        <v>YA NO CUENTA CON ADMINISTRATIVOS</v>
      </c>
      <c r="J497" s="40"/>
      <c r="K497" s="40"/>
      <c r="L497" s="40"/>
      <c r="M497" s="41"/>
    </row>
    <row r="498" spans="2:13" ht="17.399999999999999" x14ac:dyDescent="0.45">
      <c r="B498" s="17"/>
      <c r="C498" s="18">
        <v>0</v>
      </c>
      <c r="D498" s="19"/>
      <c r="E498" s="19"/>
      <c r="F498" s="19"/>
      <c r="H498" s="1"/>
    </row>
    <row r="499" spans="2:13" ht="17.399999999999999" x14ac:dyDescent="0.45">
      <c r="B499" s="17"/>
      <c r="C499" s="18">
        <v>0</v>
      </c>
      <c r="D499" s="19"/>
      <c r="E499" s="19"/>
      <c r="F499" s="19"/>
    </row>
    <row r="500" spans="2:13" ht="17.399999999999999" x14ac:dyDescent="0.45">
      <c r="B500" s="17"/>
      <c r="C500" s="18">
        <v>0</v>
      </c>
      <c r="D500" s="19"/>
      <c r="E500" s="19"/>
      <c r="F500" s="19"/>
      <c r="H500" s="24" t="s">
        <v>104</v>
      </c>
      <c r="I500" s="24"/>
      <c r="J500" s="24"/>
      <c r="K500" s="25"/>
      <c r="L500" s="25"/>
    </row>
    <row r="501" spans="2:13" ht="17.399999999999999" x14ac:dyDescent="0.45">
      <c r="B501" s="17"/>
      <c r="C501" s="18">
        <v>0</v>
      </c>
      <c r="D501" s="19"/>
      <c r="E501" s="19"/>
      <c r="F501" s="19"/>
      <c r="H501" s="24" t="s">
        <v>30</v>
      </c>
      <c r="K501" s="25"/>
      <c r="L501" s="32"/>
      <c r="M501" s="33" t="s">
        <v>27</v>
      </c>
    </row>
    <row r="502" spans="2:13" ht="17.399999999999999" x14ac:dyDescent="0.45">
      <c r="B502" s="17"/>
      <c r="C502" s="18">
        <v>0</v>
      </c>
      <c r="D502" s="19"/>
      <c r="E502" s="19"/>
      <c r="F502" s="19"/>
      <c r="H502" s="24" t="s">
        <v>103</v>
      </c>
      <c r="K502" s="25">
        <v>45719</v>
      </c>
      <c r="L502" s="25">
        <v>45808</v>
      </c>
    </row>
    <row r="503" spans="2:13" ht="17.399999999999999" x14ac:dyDescent="0.45">
      <c r="B503" s="17"/>
      <c r="C503" s="18">
        <v>0</v>
      </c>
      <c r="D503" s="19"/>
      <c r="E503" s="19"/>
      <c r="F503" s="19"/>
    </row>
    <row r="504" spans="2:13" ht="17.399999999999999" x14ac:dyDescent="0.45">
      <c r="B504" s="17"/>
      <c r="C504" s="18">
        <v>0</v>
      </c>
      <c r="D504" s="19"/>
      <c r="E504" s="19"/>
      <c r="F504" s="19"/>
    </row>
    <row r="505" spans="2:13" ht="17.399999999999999" x14ac:dyDescent="0.45">
      <c r="B505" s="17"/>
      <c r="C505" s="18">
        <v>0</v>
      </c>
      <c r="D505" s="19"/>
      <c r="E505" s="19"/>
      <c r="F505" s="19"/>
    </row>
    <row r="506" spans="2:13" ht="17.399999999999999" x14ac:dyDescent="0.45">
      <c r="B506" s="17"/>
      <c r="C506" s="18">
        <v>0</v>
      </c>
      <c r="D506" s="19"/>
      <c r="E506" s="19"/>
      <c r="F506" s="19"/>
    </row>
    <row r="507" spans="2:13" ht="17.399999999999999" x14ac:dyDescent="0.45">
      <c r="B507" s="17"/>
      <c r="C507" s="18">
        <v>0</v>
      </c>
      <c r="D507" s="19"/>
      <c r="E507" s="19"/>
      <c r="F507" s="19"/>
    </row>
    <row r="508" spans="2:13" ht="17.399999999999999" x14ac:dyDescent="0.45">
      <c r="B508" s="17"/>
      <c r="C508" s="18">
        <v>0</v>
      </c>
      <c r="D508" s="19"/>
      <c r="E508" s="19"/>
      <c r="F508" s="19"/>
    </row>
    <row r="509" spans="2:13" ht="18" thickBot="1" x14ac:dyDescent="0.5">
      <c r="B509" s="17"/>
      <c r="C509" s="20">
        <v>0</v>
      </c>
      <c r="D509" s="21"/>
      <c r="E509" s="21"/>
      <c r="F509" s="21"/>
    </row>
    <row r="510" spans="2:13" ht="21.6" thickBot="1" x14ac:dyDescent="0.55000000000000004">
      <c r="B510" s="7">
        <f>+D484-E484</f>
        <v>0</v>
      </c>
      <c r="C510" s="42" t="str">
        <f>IF(D484&lt;=E484,"YA NO TIENE FERIADOS","PUEDE SOLICITAR DIAS FERIADOS")</f>
        <v>YA NO TIENE FERIADOS</v>
      </c>
      <c r="D510" s="43"/>
      <c r="E510" s="43"/>
      <c r="F510" s="44"/>
    </row>
    <row r="511" spans="2:13" ht="19.2" thickBot="1" x14ac:dyDescent="0.5">
      <c r="C511" s="45" t="str">
        <f>IF(E484&gt;D484,"EXISTE UN ERROR","OK")</f>
        <v>OK</v>
      </c>
      <c r="D511" s="46"/>
      <c r="E511" s="46"/>
      <c r="F511" s="47"/>
    </row>
    <row r="514" spans="2:13" ht="19.2" thickBot="1" x14ac:dyDescent="0.5">
      <c r="B514" s="22" t="s">
        <v>120</v>
      </c>
      <c r="H514" s="22" t="str">
        <f>+B514</f>
        <v>PASTEN FARIAS ANDREA</v>
      </c>
    </row>
    <row r="515" spans="2:13" ht="18.600000000000001" thickBot="1" x14ac:dyDescent="0.4">
      <c r="B515" s="5" t="s">
        <v>0</v>
      </c>
      <c r="C515" s="5" t="s">
        <v>1</v>
      </c>
      <c r="D515" s="5" t="s">
        <v>11</v>
      </c>
      <c r="E515" s="6" t="s">
        <v>2</v>
      </c>
      <c r="F515" s="6" t="s">
        <v>7</v>
      </c>
      <c r="H515" s="2" t="s">
        <v>3</v>
      </c>
      <c r="I515" s="3" t="s">
        <v>4</v>
      </c>
      <c r="J515" s="3" t="s">
        <v>5</v>
      </c>
      <c r="K515" s="3" t="s">
        <v>6</v>
      </c>
      <c r="L515" s="3" t="s">
        <v>7</v>
      </c>
      <c r="M515" s="4" t="s">
        <v>8</v>
      </c>
    </row>
    <row r="516" spans="2:13" ht="17.399999999999999" x14ac:dyDescent="0.45">
      <c r="B516" s="8"/>
      <c r="C516" s="9">
        <v>0</v>
      </c>
      <c r="D516" s="10">
        <f>+B516+C516</f>
        <v>0</v>
      </c>
      <c r="E516" s="10">
        <f>SUM(B517:B541)</f>
        <v>0</v>
      </c>
      <c r="F516" s="11"/>
      <c r="H516" s="13">
        <v>2</v>
      </c>
      <c r="I516" s="14"/>
      <c r="J516" s="27">
        <v>45783</v>
      </c>
      <c r="K516" s="27">
        <v>45784</v>
      </c>
      <c r="L516" s="29"/>
      <c r="M516" s="28"/>
    </row>
    <row r="517" spans="2:13" ht="17.399999999999999" x14ac:dyDescent="0.45">
      <c r="B517" s="17"/>
      <c r="C517" s="18">
        <v>0</v>
      </c>
      <c r="D517" s="26"/>
      <c r="E517" s="26"/>
      <c r="F517" s="18"/>
      <c r="H517" s="15">
        <v>2</v>
      </c>
      <c r="I517" s="14"/>
      <c r="J517" s="31">
        <v>45855</v>
      </c>
      <c r="K517" s="31">
        <v>45856</v>
      </c>
      <c r="L517" s="29"/>
      <c r="M517" s="29"/>
    </row>
    <row r="518" spans="2:13" ht="17.399999999999999" x14ac:dyDescent="0.45">
      <c r="B518" s="17"/>
      <c r="C518" s="18">
        <v>0</v>
      </c>
      <c r="D518" s="26"/>
      <c r="E518" s="26"/>
      <c r="F518" s="18"/>
      <c r="H518" s="15"/>
      <c r="I518" s="14"/>
      <c r="J518" s="31"/>
      <c r="K518" s="31"/>
      <c r="L518" s="29"/>
      <c r="M518" s="29"/>
    </row>
    <row r="519" spans="2:13" ht="17.399999999999999" x14ac:dyDescent="0.45">
      <c r="B519" s="17"/>
      <c r="C519" s="18">
        <v>0</v>
      </c>
      <c r="D519" s="26"/>
      <c r="E519" s="26"/>
      <c r="F519" s="18"/>
      <c r="H519" s="15"/>
      <c r="I519" s="14"/>
      <c r="J519" s="31"/>
      <c r="K519" s="31"/>
      <c r="L519" s="29"/>
      <c r="M519" s="29"/>
    </row>
    <row r="520" spans="2:13" ht="17.399999999999999" x14ac:dyDescent="0.45">
      <c r="B520" s="17"/>
      <c r="C520" s="18">
        <v>0</v>
      </c>
      <c r="D520" s="26"/>
      <c r="E520" s="26"/>
      <c r="F520" s="18"/>
      <c r="H520" s="15"/>
      <c r="I520" s="14"/>
      <c r="J520" s="31"/>
      <c r="K520" s="31"/>
      <c r="L520" s="29"/>
      <c r="M520" s="29"/>
    </row>
    <row r="521" spans="2:13" ht="17.399999999999999" x14ac:dyDescent="0.45">
      <c r="B521" s="17"/>
      <c r="C521" s="18">
        <v>0</v>
      </c>
      <c r="D521" s="26"/>
      <c r="E521" s="26"/>
      <c r="F521" s="18"/>
      <c r="H521" s="15"/>
      <c r="I521" s="14"/>
      <c r="J521" s="29"/>
      <c r="K521" s="29"/>
      <c r="L521" s="29"/>
      <c r="M521" s="29"/>
    </row>
    <row r="522" spans="2:13" ht="17.399999999999999" x14ac:dyDescent="0.45">
      <c r="B522" s="17"/>
      <c r="C522" s="18">
        <v>0</v>
      </c>
      <c r="D522" s="26"/>
      <c r="E522" s="26"/>
      <c r="F522" s="18"/>
      <c r="H522" s="15"/>
      <c r="I522" s="14"/>
      <c r="J522" s="29"/>
      <c r="K522" s="29"/>
      <c r="L522" s="29"/>
      <c r="M522" s="29"/>
    </row>
    <row r="523" spans="2:13" ht="17.399999999999999" x14ac:dyDescent="0.45">
      <c r="B523" s="17"/>
      <c r="C523" s="18">
        <v>0</v>
      </c>
      <c r="D523" s="26"/>
      <c r="E523" s="26"/>
      <c r="F523" s="18"/>
      <c r="H523" s="15"/>
      <c r="I523" s="14"/>
      <c r="J523" s="29"/>
      <c r="K523" s="29"/>
      <c r="L523" s="29"/>
      <c r="M523" s="29"/>
    </row>
    <row r="524" spans="2:13" ht="17.399999999999999" x14ac:dyDescent="0.45">
      <c r="B524" s="17"/>
      <c r="C524" s="18">
        <v>0</v>
      </c>
      <c r="D524" s="26"/>
      <c r="E524" s="26"/>
      <c r="F524" s="18"/>
      <c r="H524" s="15"/>
      <c r="I524" s="14"/>
      <c r="J524" s="29"/>
      <c r="K524" s="29"/>
      <c r="L524" s="29"/>
      <c r="M524" s="29"/>
    </row>
    <row r="525" spans="2:13" ht="17.399999999999999" x14ac:dyDescent="0.45">
      <c r="B525" s="17"/>
      <c r="C525" s="18">
        <v>0</v>
      </c>
      <c r="D525" s="26"/>
      <c r="E525" s="26"/>
      <c r="F525" s="18"/>
      <c r="H525" s="15"/>
      <c r="I525" s="14"/>
      <c r="J525" s="29"/>
      <c r="K525" s="29"/>
      <c r="L525" s="29"/>
      <c r="M525" s="29"/>
    </row>
    <row r="526" spans="2:13" ht="17.399999999999999" x14ac:dyDescent="0.45">
      <c r="B526" s="17"/>
      <c r="C526" s="18">
        <v>0</v>
      </c>
      <c r="D526" s="18"/>
      <c r="E526" s="18"/>
      <c r="F526" s="18"/>
      <c r="H526" s="15"/>
      <c r="I526" s="14"/>
      <c r="J526" s="29"/>
      <c r="K526" s="29"/>
      <c r="L526" s="29"/>
      <c r="M526" s="29"/>
    </row>
    <row r="527" spans="2:13" ht="18" thickBot="1" x14ac:dyDescent="0.5">
      <c r="B527" s="17"/>
      <c r="C527" s="18">
        <v>0</v>
      </c>
      <c r="D527" s="18"/>
      <c r="E527" s="18"/>
      <c r="F527" s="18"/>
      <c r="H527" s="16"/>
      <c r="I527" s="14"/>
      <c r="J527" s="30"/>
      <c r="K527" s="30"/>
      <c r="L527" s="30"/>
      <c r="M527" s="30"/>
    </row>
    <row r="528" spans="2:13" ht="21.6" thickBot="1" x14ac:dyDescent="0.55000000000000004">
      <c r="B528" s="17"/>
      <c r="C528" s="18">
        <v>0</v>
      </c>
      <c r="D528" s="19"/>
      <c r="E528" s="19"/>
      <c r="F528" s="19"/>
      <c r="H528" s="12">
        <f>SUM(H516:H527)</f>
        <v>4</v>
      </c>
      <c r="I528" s="39" t="str">
        <f>IF(H528=5,"YA NO PUEDE SOLICITAR DIAS ADMINISTRATIVOS","PUEDE SOLICITAR DIAS ADMINISTRATIVOS")</f>
        <v>PUEDE SOLICITAR DIAS ADMINISTRATIVOS</v>
      </c>
      <c r="J528" s="40"/>
      <c r="K528" s="40"/>
      <c r="L528" s="40"/>
      <c r="M528" s="41"/>
    </row>
    <row r="529" spans="2:13" ht="21.6" thickBot="1" x14ac:dyDescent="0.55000000000000004">
      <c r="B529" s="17"/>
      <c r="C529" s="18">
        <v>0</v>
      </c>
      <c r="D529" s="19"/>
      <c r="E529" s="19"/>
      <c r="F529" s="19"/>
      <c r="H529" s="23">
        <f>5-H528</f>
        <v>1</v>
      </c>
      <c r="I529" s="39" t="str">
        <f>IF(H529=0,"YA NO CUENTA CON ADMINISTRATIVOS","OK")</f>
        <v>OK</v>
      </c>
      <c r="J529" s="40"/>
      <c r="K529" s="40"/>
      <c r="L529" s="40"/>
      <c r="M529" s="41"/>
    </row>
    <row r="530" spans="2:13" ht="17.399999999999999" x14ac:dyDescent="0.45">
      <c r="B530" s="17"/>
      <c r="C530" s="18">
        <v>0</v>
      </c>
      <c r="D530" s="19"/>
      <c r="E530" s="19"/>
      <c r="F530" s="19"/>
      <c r="H530" s="1"/>
    </row>
    <row r="531" spans="2:13" ht="17.399999999999999" x14ac:dyDescent="0.45">
      <c r="B531" s="17"/>
      <c r="C531" s="18">
        <v>0</v>
      </c>
      <c r="D531" s="19"/>
      <c r="E531" s="19"/>
      <c r="F531" s="19"/>
    </row>
    <row r="532" spans="2:13" ht="17.399999999999999" x14ac:dyDescent="0.45">
      <c r="B532" s="17"/>
      <c r="C532" s="18">
        <v>0</v>
      </c>
      <c r="D532" s="19"/>
      <c r="E532" s="19"/>
      <c r="F532" s="19"/>
      <c r="H532" s="24" t="s">
        <v>104</v>
      </c>
      <c r="I532" s="24"/>
      <c r="J532" s="24"/>
      <c r="K532" s="25"/>
      <c r="L532" s="25"/>
    </row>
    <row r="533" spans="2:13" ht="17.399999999999999" x14ac:dyDescent="0.45">
      <c r="B533" s="17"/>
      <c r="C533" s="18">
        <v>0</v>
      </c>
      <c r="D533" s="19"/>
      <c r="E533" s="19"/>
      <c r="F533" s="19"/>
      <c r="H533" s="24" t="s">
        <v>30</v>
      </c>
      <c r="K533" s="25"/>
      <c r="L533" s="32"/>
      <c r="M533" s="33" t="s">
        <v>27</v>
      </c>
    </row>
    <row r="534" spans="2:13" ht="17.399999999999999" x14ac:dyDescent="0.45">
      <c r="B534" s="17"/>
      <c r="C534" s="18">
        <v>0</v>
      </c>
      <c r="D534" s="19"/>
      <c r="E534" s="19"/>
      <c r="F534" s="19"/>
      <c r="H534" s="24" t="s">
        <v>88</v>
      </c>
      <c r="K534" s="25">
        <v>45719</v>
      </c>
      <c r="L534" s="25">
        <v>45808</v>
      </c>
    </row>
    <row r="535" spans="2:13" ht="17.399999999999999" x14ac:dyDescent="0.45">
      <c r="B535" s="17"/>
      <c r="C535" s="18">
        <v>0</v>
      </c>
      <c r="D535" s="19"/>
      <c r="E535" s="19"/>
      <c r="F535" s="19"/>
    </row>
    <row r="536" spans="2:13" ht="17.399999999999999" x14ac:dyDescent="0.45">
      <c r="B536" s="17"/>
      <c r="C536" s="18">
        <v>0</v>
      </c>
      <c r="D536" s="19"/>
      <c r="E536" s="19"/>
      <c r="F536" s="19"/>
    </row>
    <row r="537" spans="2:13" ht="17.399999999999999" x14ac:dyDescent="0.45">
      <c r="B537" s="17"/>
      <c r="C537" s="18">
        <v>0</v>
      </c>
      <c r="D537" s="19"/>
      <c r="E537" s="19"/>
      <c r="F537" s="19"/>
    </row>
    <row r="538" spans="2:13" ht="17.399999999999999" x14ac:dyDescent="0.45">
      <c r="B538" s="17"/>
      <c r="C538" s="18">
        <v>0</v>
      </c>
      <c r="D538" s="19"/>
      <c r="E538" s="19"/>
      <c r="F538" s="19"/>
    </row>
    <row r="539" spans="2:13" ht="17.399999999999999" x14ac:dyDescent="0.45">
      <c r="B539" s="17"/>
      <c r="C539" s="18">
        <v>0</v>
      </c>
      <c r="D539" s="19"/>
      <c r="E539" s="19"/>
      <c r="F539" s="19"/>
    </row>
    <row r="540" spans="2:13" ht="17.399999999999999" x14ac:dyDescent="0.45">
      <c r="B540" s="17"/>
      <c r="C540" s="18">
        <v>0</v>
      </c>
      <c r="D540" s="19"/>
      <c r="E540" s="19"/>
      <c r="F540" s="19"/>
    </row>
    <row r="541" spans="2:13" ht="18" thickBot="1" x14ac:dyDescent="0.5">
      <c r="B541" s="17"/>
      <c r="C541" s="20">
        <v>0</v>
      </c>
      <c r="D541" s="21"/>
      <c r="E541" s="21"/>
      <c r="F541" s="21"/>
    </row>
    <row r="542" spans="2:13" ht="21.6" thickBot="1" x14ac:dyDescent="0.55000000000000004">
      <c r="B542" s="7">
        <f>+D516-E516</f>
        <v>0</v>
      </c>
      <c r="C542" s="42" t="str">
        <f>IF(D516&lt;=E516,"YA NO TIENE FERIADOS","PUEDE SOLICITAR DIAS FERIADOS")</f>
        <v>YA NO TIENE FERIADOS</v>
      </c>
      <c r="D542" s="43"/>
      <c r="E542" s="43"/>
      <c r="F542" s="44"/>
    </row>
    <row r="543" spans="2:13" ht="19.2" thickBot="1" x14ac:dyDescent="0.5">
      <c r="C543" s="45" t="str">
        <f>IF(E516&gt;D516,"EXISTE UN ERROR","OK")</f>
        <v>OK</v>
      </c>
      <c r="D543" s="46"/>
      <c r="E543" s="46"/>
      <c r="F543" s="47"/>
    </row>
    <row r="547" spans="2:13" ht="19.2" thickBot="1" x14ac:dyDescent="0.5">
      <c r="B547" s="22" t="s">
        <v>114</v>
      </c>
      <c r="H547" s="22" t="str">
        <f>+B547</f>
        <v>VALENCIA TORRES ALYNNE CAMILA</v>
      </c>
    </row>
    <row r="548" spans="2:13" ht="18.600000000000001" thickBot="1" x14ac:dyDescent="0.4">
      <c r="B548" s="5" t="s">
        <v>0</v>
      </c>
      <c r="C548" s="5" t="s">
        <v>1</v>
      </c>
      <c r="D548" s="5" t="s">
        <v>11</v>
      </c>
      <c r="E548" s="6" t="s">
        <v>2</v>
      </c>
      <c r="F548" s="6" t="s">
        <v>7</v>
      </c>
      <c r="H548" s="2" t="s">
        <v>3</v>
      </c>
      <c r="I548" s="3" t="s">
        <v>4</v>
      </c>
      <c r="J548" s="3" t="s">
        <v>5</v>
      </c>
      <c r="K548" s="3" t="s">
        <v>6</v>
      </c>
      <c r="L548" s="3" t="s">
        <v>7</v>
      </c>
      <c r="M548" s="4" t="s">
        <v>8</v>
      </c>
    </row>
    <row r="549" spans="2:13" ht="17.399999999999999" x14ac:dyDescent="0.45">
      <c r="B549" s="8">
        <v>4</v>
      </c>
      <c r="C549" s="9">
        <v>0</v>
      </c>
      <c r="D549" s="10">
        <f>+B549+C549</f>
        <v>4</v>
      </c>
      <c r="E549" s="10">
        <f>SUM(B550:B574)</f>
        <v>2</v>
      </c>
      <c r="F549" s="11"/>
      <c r="H549" s="13">
        <v>1</v>
      </c>
      <c r="I549" s="14"/>
      <c r="J549" s="27">
        <v>45779</v>
      </c>
      <c r="K549" s="27">
        <v>45779</v>
      </c>
      <c r="L549" s="29"/>
      <c r="M549" s="28"/>
    </row>
    <row r="550" spans="2:13" ht="17.399999999999999" x14ac:dyDescent="0.45">
      <c r="B550" s="17">
        <v>2</v>
      </c>
      <c r="C550" s="18">
        <v>0</v>
      </c>
      <c r="D550" s="26">
        <v>45841</v>
      </c>
      <c r="E550" s="26">
        <v>45842</v>
      </c>
      <c r="F550" s="18"/>
      <c r="H550" s="15">
        <v>1</v>
      </c>
      <c r="I550" s="14"/>
      <c r="J550" s="31">
        <v>45800</v>
      </c>
      <c r="K550" s="31">
        <v>45800</v>
      </c>
      <c r="L550" s="29"/>
      <c r="M550" s="29"/>
    </row>
    <row r="551" spans="2:13" ht="17.399999999999999" x14ac:dyDescent="0.45">
      <c r="B551" s="17"/>
      <c r="C551" s="18">
        <v>0</v>
      </c>
      <c r="D551" s="26"/>
      <c r="E551" s="26"/>
      <c r="F551" s="18"/>
      <c r="H551" s="15">
        <v>1</v>
      </c>
      <c r="I551" s="14"/>
      <c r="J551" s="31">
        <v>45814</v>
      </c>
      <c r="K551" s="31">
        <v>45814</v>
      </c>
      <c r="L551" s="29"/>
      <c r="M551" s="29"/>
    </row>
    <row r="552" spans="2:13" ht="17.399999999999999" x14ac:dyDescent="0.45">
      <c r="B552" s="17"/>
      <c r="C552" s="18">
        <v>0</v>
      </c>
      <c r="D552" s="26"/>
      <c r="E552" s="26"/>
      <c r="F552" s="18"/>
      <c r="H552" s="15"/>
      <c r="I552" s="14"/>
      <c r="J552" s="31"/>
      <c r="K552" s="31"/>
      <c r="L552" s="29"/>
      <c r="M552" s="29"/>
    </row>
    <row r="553" spans="2:13" ht="17.399999999999999" x14ac:dyDescent="0.45">
      <c r="B553" s="17"/>
      <c r="C553" s="18">
        <v>0</v>
      </c>
      <c r="D553" s="26"/>
      <c r="E553" s="26"/>
      <c r="F553" s="18"/>
      <c r="H553" s="15"/>
      <c r="I553" s="14"/>
      <c r="J553" s="31"/>
      <c r="K553" s="31"/>
      <c r="L553" s="29"/>
      <c r="M553" s="29"/>
    </row>
    <row r="554" spans="2:13" ht="17.399999999999999" x14ac:dyDescent="0.45">
      <c r="B554" s="17"/>
      <c r="C554" s="18">
        <v>0</v>
      </c>
      <c r="D554" s="26"/>
      <c r="E554" s="26"/>
      <c r="F554" s="18"/>
      <c r="H554" s="15"/>
      <c r="I554" s="14"/>
      <c r="J554" s="29"/>
      <c r="K554" s="29"/>
      <c r="L554" s="29"/>
      <c r="M554" s="29"/>
    </row>
    <row r="555" spans="2:13" ht="17.399999999999999" x14ac:dyDescent="0.45">
      <c r="B555" s="17"/>
      <c r="C555" s="18">
        <v>0</v>
      </c>
      <c r="D555" s="26"/>
      <c r="E555" s="26"/>
      <c r="F555" s="18"/>
      <c r="H555" s="15"/>
      <c r="I555" s="14"/>
      <c r="J555" s="29"/>
      <c r="K555" s="29"/>
      <c r="L555" s="29"/>
      <c r="M555" s="29"/>
    </row>
    <row r="556" spans="2:13" ht="17.399999999999999" x14ac:dyDescent="0.45">
      <c r="B556" s="17"/>
      <c r="C556" s="18">
        <v>0</v>
      </c>
      <c r="D556" s="26"/>
      <c r="E556" s="26"/>
      <c r="F556" s="18"/>
      <c r="H556" s="15"/>
      <c r="I556" s="14"/>
      <c r="J556" s="29"/>
      <c r="K556" s="29"/>
      <c r="L556" s="29"/>
      <c r="M556" s="29"/>
    </row>
    <row r="557" spans="2:13" ht="17.399999999999999" x14ac:dyDescent="0.45">
      <c r="B557" s="17"/>
      <c r="C557" s="18">
        <v>0</v>
      </c>
      <c r="D557" s="26"/>
      <c r="E557" s="26"/>
      <c r="F557" s="18"/>
      <c r="H557" s="15"/>
      <c r="I557" s="14"/>
      <c r="J557" s="29"/>
      <c r="K557" s="29"/>
      <c r="L557" s="29"/>
      <c r="M557" s="29"/>
    </row>
    <row r="558" spans="2:13" ht="17.399999999999999" x14ac:dyDescent="0.45">
      <c r="B558" s="17"/>
      <c r="C558" s="18">
        <v>0</v>
      </c>
      <c r="D558" s="26"/>
      <c r="E558" s="26"/>
      <c r="F558" s="18"/>
      <c r="H558" s="15"/>
      <c r="I558" s="14"/>
      <c r="J558" s="29"/>
      <c r="K558" s="29"/>
      <c r="L558" s="29"/>
      <c r="M558" s="29"/>
    </row>
    <row r="559" spans="2:13" ht="17.399999999999999" x14ac:dyDescent="0.45">
      <c r="B559" s="17"/>
      <c r="C559" s="18">
        <v>0</v>
      </c>
      <c r="D559" s="18"/>
      <c r="E559" s="18"/>
      <c r="F559" s="18"/>
      <c r="H559" s="15"/>
      <c r="I559" s="14"/>
      <c r="J559" s="29"/>
      <c r="K559" s="29"/>
      <c r="L559" s="29"/>
      <c r="M559" s="29"/>
    </row>
    <row r="560" spans="2:13" ht="18" thickBot="1" x14ac:dyDescent="0.5">
      <c r="B560" s="17"/>
      <c r="C560" s="18">
        <v>0</v>
      </c>
      <c r="D560" s="18"/>
      <c r="E560" s="18"/>
      <c r="F560" s="18"/>
      <c r="H560" s="16"/>
      <c r="I560" s="14"/>
      <c r="J560" s="30"/>
      <c r="K560" s="30"/>
      <c r="L560" s="30"/>
      <c r="M560" s="30"/>
    </row>
    <row r="561" spans="2:13" ht="21.6" thickBot="1" x14ac:dyDescent="0.55000000000000004">
      <c r="B561" s="17"/>
      <c r="C561" s="18">
        <v>0</v>
      </c>
      <c r="D561" s="19"/>
      <c r="E561" s="19"/>
      <c r="F561" s="19"/>
      <c r="H561" s="12">
        <f>SUM(H549:H560)</f>
        <v>3</v>
      </c>
      <c r="I561" s="39" t="str">
        <f>IF(H561=3,"YA NO PUEDE SOLICITAR DIAS ADMINISTRATIVOS","PUEDE SOLICITAR DIAS ADMINISTRATIVOS")</f>
        <v>YA NO PUEDE SOLICITAR DIAS ADMINISTRATIVOS</v>
      </c>
      <c r="J561" s="40"/>
      <c r="K561" s="40"/>
      <c r="L561" s="40"/>
      <c r="M561" s="41"/>
    </row>
    <row r="562" spans="2:13" ht="21.6" thickBot="1" x14ac:dyDescent="0.55000000000000004">
      <c r="B562" s="17"/>
      <c r="C562" s="18">
        <v>0</v>
      </c>
      <c r="D562" s="19"/>
      <c r="E562" s="19"/>
      <c r="F562" s="19"/>
      <c r="H562" s="23">
        <f>3-H561</f>
        <v>0</v>
      </c>
      <c r="I562" s="39" t="str">
        <f>IF(H562=0,"YA NO CUENTA CON ADMINISTRATIVOS","OK")</f>
        <v>YA NO CUENTA CON ADMINISTRATIVOS</v>
      </c>
      <c r="J562" s="40"/>
      <c r="K562" s="40"/>
      <c r="L562" s="40"/>
      <c r="M562" s="41"/>
    </row>
    <row r="563" spans="2:13" ht="17.399999999999999" x14ac:dyDescent="0.45">
      <c r="B563" s="17"/>
      <c r="C563" s="18">
        <v>0</v>
      </c>
      <c r="D563" s="19"/>
      <c r="E563" s="19"/>
      <c r="F563" s="19"/>
      <c r="H563" s="1"/>
    </row>
    <row r="564" spans="2:13" ht="17.399999999999999" x14ac:dyDescent="0.45">
      <c r="B564" s="17"/>
      <c r="C564" s="18">
        <v>0</v>
      </c>
      <c r="D564" s="19"/>
      <c r="E564" s="19"/>
      <c r="F564" s="19"/>
    </row>
    <row r="565" spans="2:13" ht="17.399999999999999" x14ac:dyDescent="0.45">
      <c r="B565" s="17"/>
      <c r="C565" s="18">
        <v>0</v>
      </c>
      <c r="D565" s="19"/>
      <c r="E565" s="19"/>
      <c r="F565" s="19"/>
      <c r="H565" s="24" t="s">
        <v>115</v>
      </c>
      <c r="I565" s="24"/>
      <c r="J565" s="24"/>
      <c r="K565" s="25"/>
      <c r="L565" s="25"/>
    </row>
    <row r="566" spans="2:13" ht="17.399999999999999" x14ac:dyDescent="0.45">
      <c r="B566" s="17"/>
      <c r="C566" s="18">
        <v>0</v>
      </c>
      <c r="D566" s="19"/>
      <c r="E566" s="19"/>
      <c r="F566" s="19"/>
      <c r="H566" s="24" t="s">
        <v>26</v>
      </c>
      <c r="K566" s="25"/>
      <c r="L566" s="32"/>
      <c r="M566" s="33" t="s">
        <v>27</v>
      </c>
    </row>
    <row r="567" spans="2:13" ht="17.399999999999999" x14ac:dyDescent="0.45">
      <c r="B567" s="17"/>
      <c r="C567" s="18">
        <v>0</v>
      </c>
      <c r="D567" s="19"/>
      <c r="E567" s="19"/>
      <c r="F567" s="19"/>
      <c r="H567" s="24" t="s">
        <v>88</v>
      </c>
      <c r="K567" s="25">
        <v>45719</v>
      </c>
      <c r="L567" s="25">
        <v>45900</v>
      </c>
    </row>
    <row r="568" spans="2:13" ht="17.399999999999999" x14ac:dyDescent="0.45">
      <c r="B568" s="17"/>
      <c r="C568" s="18">
        <v>0</v>
      </c>
      <c r="D568" s="19"/>
      <c r="E568" s="19"/>
      <c r="F568" s="19"/>
    </row>
    <row r="569" spans="2:13" ht="17.399999999999999" x14ac:dyDescent="0.45">
      <c r="B569" s="17"/>
      <c r="C569" s="18">
        <v>0</v>
      </c>
      <c r="D569" s="19"/>
      <c r="E569" s="19"/>
      <c r="F569" s="19"/>
    </row>
    <row r="570" spans="2:13" ht="17.399999999999999" x14ac:dyDescent="0.45">
      <c r="B570" s="17"/>
      <c r="C570" s="18">
        <v>0</v>
      </c>
      <c r="D570" s="19"/>
      <c r="E570" s="19"/>
      <c r="F570" s="19"/>
    </row>
    <row r="571" spans="2:13" ht="17.399999999999999" x14ac:dyDescent="0.45">
      <c r="B571" s="17"/>
      <c r="C571" s="18">
        <v>0</v>
      </c>
      <c r="D571" s="19"/>
      <c r="E571" s="19"/>
      <c r="F571" s="19"/>
    </row>
    <row r="572" spans="2:13" ht="17.399999999999999" x14ac:dyDescent="0.45">
      <c r="B572" s="17"/>
      <c r="C572" s="18">
        <v>0</v>
      </c>
      <c r="D572" s="19"/>
      <c r="E572" s="19"/>
      <c r="F572" s="19"/>
    </row>
    <row r="573" spans="2:13" ht="17.399999999999999" x14ac:dyDescent="0.45">
      <c r="B573" s="17"/>
      <c r="C573" s="18">
        <v>0</v>
      </c>
      <c r="D573" s="19"/>
      <c r="E573" s="19"/>
      <c r="F573" s="19"/>
    </row>
    <row r="574" spans="2:13" ht="18" thickBot="1" x14ac:dyDescent="0.5">
      <c r="B574" s="17"/>
      <c r="C574" s="20">
        <v>0</v>
      </c>
      <c r="D574" s="21"/>
      <c r="E574" s="21"/>
      <c r="F574" s="21"/>
    </row>
    <row r="575" spans="2:13" ht="21.6" thickBot="1" x14ac:dyDescent="0.55000000000000004">
      <c r="B575" s="7">
        <f>+D549-E549</f>
        <v>2</v>
      </c>
      <c r="C575" s="42" t="str">
        <f>IF(D549&lt;=E549,"YA NO TIENE FERIADOS","PUEDE SOLICITAR DIAS FERIADOS")</f>
        <v>PUEDE SOLICITAR DIAS FERIADOS</v>
      </c>
      <c r="D575" s="43"/>
      <c r="E575" s="43"/>
      <c r="F575" s="44"/>
    </row>
    <row r="576" spans="2:13" ht="19.2" thickBot="1" x14ac:dyDescent="0.5">
      <c r="C576" s="45" t="str">
        <f>IF(E549&gt;D549,"EXISTE UN ERROR","OK")</f>
        <v>OK</v>
      </c>
      <c r="D576" s="46"/>
      <c r="E576" s="46"/>
      <c r="F576" s="47"/>
    </row>
    <row r="581" spans="2:13" ht="19.2" thickBot="1" x14ac:dyDescent="0.5">
      <c r="B581" s="22" t="s">
        <v>116</v>
      </c>
      <c r="H581" s="22" t="str">
        <f>+B581</f>
        <v>GONZALEZ HAMASAKI JASMIN PATRICIA</v>
      </c>
    </row>
    <row r="582" spans="2:13" ht="18.600000000000001" thickBot="1" x14ac:dyDescent="0.4">
      <c r="B582" s="5" t="s">
        <v>0</v>
      </c>
      <c r="C582" s="5" t="s">
        <v>1</v>
      </c>
      <c r="D582" s="5" t="s">
        <v>11</v>
      </c>
      <c r="E582" s="6" t="s">
        <v>2</v>
      </c>
      <c r="F582" s="6" t="s">
        <v>7</v>
      </c>
      <c r="H582" s="2" t="s">
        <v>3</v>
      </c>
      <c r="I582" s="3" t="s">
        <v>4</v>
      </c>
      <c r="J582" s="3" t="s">
        <v>5</v>
      </c>
      <c r="K582" s="3" t="s">
        <v>6</v>
      </c>
      <c r="L582" s="3" t="s">
        <v>7</v>
      </c>
      <c r="M582" s="4" t="s">
        <v>8</v>
      </c>
    </row>
    <row r="583" spans="2:13" ht="17.399999999999999" x14ac:dyDescent="0.45">
      <c r="B583" s="8">
        <v>0</v>
      </c>
      <c r="C583" s="9">
        <v>0</v>
      </c>
      <c r="D583" s="10">
        <f>+B583+C583</f>
        <v>0</v>
      </c>
      <c r="E583" s="10">
        <f>SUM(B584:B608)</f>
        <v>0</v>
      </c>
      <c r="F583" s="11"/>
      <c r="H583" s="13">
        <v>1</v>
      </c>
      <c r="I583" s="14"/>
      <c r="J583" s="27">
        <v>45779</v>
      </c>
      <c r="K583" s="27">
        <v>45779</v>
      </c>
      <c r="L583" s="29"/>
      <c r="M583" s="28"/>
    </row>
    <row r="584" spans="2:13" ht="17.399999999999999" x14ac:dyDescent="0.45">
      <c r="B584" s="17"/>
      <c r="C584" s="18">
        <v>0</v>
      </c>
      <c r="D584" s="26"/>
      <c r="E584" s="26"/>
      <c r="F584" s="18"/>
      <c r="H584" s="15">
        <v>1</v>
      </c>
      <c r="I584" s="14"/>
      <c r="J584" s="31">
        <v>45803</v>
      </c>
      <c r="K584" s="31">
        <v>45803</v>
      </c>
      <c r="L584" s="29"/>
      <c r="M584" s="29"/>
    </row>
    <row r="585" spans="2:13" ht="17.399999999999999" x14ac:dyDescent="0.45">
      <c r="B585" s="17"/>
      <c r="C585" s="18">
        <v>0</v>
      </c>
      <c r="D585" s="26"/>
      <c r="E585" s="26"/>
      <c r="F585" s="18"/>
      <c r="H585" s="15"/>
      <c r="I585" s="14"/>
      <c r="J585" s="31"/>
      <c r="K585" s="31"/>
      <c r="L585" s="29"/>
      <c r="M585" s="29"/>
    </row>
    <row r="586" spans="2:13" ht="17.399999999999999" x14ac:dyDescent="0.45">
      <c r="B586" s="17"/>
      <c r="C586" s="18">
        <v>0</v>
      </c>
      <c r="D586" s="26"/>
      <c r="E586" s="26"/>
      <c r="F586" s="18"/>
      <c r="H586" s="15"/>
      <c r="I586" s="14"/>
      <c r="J586" s="31"/>
      <c r="K586" s="31"/>
      <c r="L586" s="29"/>
      <c r="M586" s="29"/>
    </row>
    <row r="587" spans="2:13" ht="17.399999999999999" x14ac:dyDescent="0.45">
      <c r="B587" s="17"/>
      <c r="C587" s="18">
        <v>0</v>
      </c>
      <c r="D587" s="26"/>
      <c r="E587" s="26"/>
      <c r="F587" s="18"/>
      <c r="H587" s="15"/>
      <c r="I587" s="14"/>
      <c r="J587" s="31"/>
      <c r="K587" s="31"/>
      <c r="L587" s="29"/>
      <c r="M587" s="29"/>
    </row>
    <row r="588" spans="2:13" ht="17.399999999999999" x14ac:dyDescent="0.45">
      <c r="B588" s="17"/>
      <c r="C588" s="18">
        <v>0</v>
      </c>
      <c r="D588" s="26"/>
      <c r="E588" s="26"/>
      <c r="F588" s="18"/>
      <c r="H588" s="15"/>
      <c r="I588" s="14"/>
      <c r="J588" s="29"/>
      <c r="K588" s="29"/>
      <c r="L588" s="29"/>
      <c r="M588" s="29"/>
    </row>
    <row r="589" spans="2:13" ht="17.399999999999999" x14ac:dyDescent="0.45">
      <c r="B589" s="17"/>
      <c r="C589" s="18">
        <v>0</v>
      </c>
      <c r="D589" s="26"/>
      <c r="E589" s="26"/>
      <c r="F589" s="18"/>
      <c r="H589" s="15"/>
      <c r="I589" s="14"/>
      <c r="J589" s="29"/>
      <c r="K589" s="29"/>
      <c r="L589" s="29"/>
      <c r="M589" s="29"/>
    </row>
    <row r="590" spans="2:13" ht="17.399999999999999" x14ac:dyDescent="0.45">
      <c r="B590" s="17"/>
      <c r="C590" s="18">
        <v>0</v>
      </c>
      <c r="D590" s="26"/>
      <c r="E590" s="26"/>
      <c r="F590" s="18"/>
      <c r="H590" s="15"/>
      <c r="I590" s="14"/>
      <c r="J590" s="29"/>
      <c r="K590" s="29"/>
      <c r="L590" s="29"/>
      <c r="M590" s="29"/>
    </row>
    <row r="591" spans="2:13" ht="17.399999999999999" x14ac:dyDescent="0.45">
      <c r="B591" s="17"/>
      <c r="C591" s="18">
        <v>0</v>
      </c>
      <c r="D591" s="26"/>
      <c r="E591" s="26"/>
      <c r="F591" s="18"/>
      <c r="H591" s="15"/>
      <c r="I591" s="14"/>
      <c r="J591" s="29"/>
      <c r="K591" s="29"/>
      <c r="L591" s="29"/>
      <c r="M591" s="29"/>
    </row>
    <row r="592" spans="2:13" ht="17.399999999999999" x14ac:dyDescent="0.45">
      <c r="B592" s="17"/>
      <c r="C592" s="18">
        <v>0</v>
      </c>
      <c r="D592" s="26"/>
      <c r="E592" s="26"/>
      <c r="F592" s="18"/>
      <c r="H592" s="15"/>
      <c r="I592" s="14"/>
      <c r="J592" s="29"/>
      <c r="K592" s="29"/>
      <c r="L592" s="29"/>
      <c r="M592" s="29"/>
    </row>
    <row r="593" spans="2:13" ht="17.399999999999999" x14ac:dyDescent="0.45">
      <c r="B593" s="17"/>
      <c r="C593" s="18">
        <v>0</v>
      </c>
      <c r="D593" s="18"/>
      <c r="E593" s="18"/>
      <c r="F593" s="18"/>
      <c r="H593" s="15"/>
      <c r="I593" s="14"/>
      <c r="J593" s="29"/>
      <c r="K593" s="29"/>
      <c r="L593" s="29"/>
      <c r="M593" s="29"/>
    </row>
    <row r="594" spans="2:13" ht="18" thickBot="1" x14ac:dyDescent="0.5">
      <c r="B594" s="17"/>
      <c r="C594" s="18">
        <v>0</v>
      </c>
      <c r="D594" s="18"/>
      <c r="E594" s="18"/>
      <c r="F594" s="18"/>
      <c r="H594" s="16"/>
      <c r="I594" s="14"/>
      <c r="J594" s="30"/>
      <c r="K594" s="30"/>
      <c r="L594" s="30"/>
      <c r="M594" s="30"/>
    </row>
    <row r="595" spans="2:13" ht="21.6" thickBot="1" x14ac:dyDescent="0.55000000000000004">
      <c r="B595" s="17"/>
      <c r="C595" s="18">
        <v>0</v>
      </c>
      <c r="D595" s="19"/>
      <c r="E595" s="19"/>
      <c r="F595" s="19"/>
      <c r="H595" s="12">
        <f>SUM(H583:H594)</f>
        <v>2</v>
      </c>
      <c r="I595" s="39" t="str">
        <f>IF(H595=3,"YA NO PUEDE SOLICITAR DIAS ADMINISTRATIVOS","PUEDE SOLICITAR DIAS ADMINISTRATIVOS")</f>
        <v>PUEDE SOLICITAR DIAS ADMINISTRATIVOS</v>
      </c>
      <c r="J595" s="40"/>
      <c r="K595" s="40"/>
      <c r="L595" s="40"/>
      <c r="M595" s="41"/>
    </row>
    <row r="596" spans="2:13" ht="21.6" thickBot="1" x14ac:dyDescent="0.55000000000000004">
      <c r="B596" s="17"/>
      <c r="C596" s="18">
        <v>0</v>
      </c>
      <c r="D596" s="19"/>
      <c r="E596" s="19"/>
      <c r="F596" s="19"/>
      <c r="H596" s="23">
        <f>2-H595</f>
        <v>0</v>
      </c>
      <c r="I596" s="39" t="str">
        <f>IF(H596=0,"YA NO CUENTA CON ADMINISTRATIVOS","OK")</f>
        <v>YA NO CUENTA CON ADMINISTRATIVOS</v>
      </c>
      <c r="J596" s="40"/>
      <c r="K596" s="40"/>
      <c r="L596" s="40"/>
      <c r="M596" s="41"/>
    </row>
    <row r="597" spans="2:13" ht="17.399999999999999" x14ac:dyDescent="0.45">
      <c r="B597" s="17"/>
      <c r="C597" s="18">
        <v>0</v>
      </c>
      <c r="D597" s="19"/>
      <c r="E597" s="19"/>
      <c r="F597" s="19"/>
      <c r="H597" s="1"/>
    </row>
    <row r="598" spans="2:13" ht="17.399999999999999" x14ac:dyDescent="0.45">
      <c r="B598" s="17"/>
      <c r="C598" s="18">
        <v>0</v>
      </c>
      <c r="D598" s="19"/>
      <c r="E598" s="19"/>
      <c r="F598" s="19"/>
    </row>
    <row r="599" spans="2:13" ht="17.399999999999999" x14ac:dyDescent="0.45">
      <c r="B599" s="17"/>
      <c r="C599" s="18">
        <v>0</v>
      </c>
      <c r="D599" s="19"/>
      <c r="E599" s="19"/>
      <c r="F599" s="19"/>
      <c r="H599" s="24"/>
      <c r="I599" s="24"/>
      <c r="J599" s="24"/>
      <c r="K599" s="25"/>
      <c r="L599" s="25"/>
    </row>
    <row r="600" spans="2:13" ht="17.399999999999999" x14ac:dyDescent="0.45">
      <c r="B600" s="17"/>
      <c r="C600" s="18">
        <v>0</v>
      </c>
      <c r="D600" s="19"/>
      <c r="E600" s="19"/>
      <c r="F600" s="19"/>
      <c r="H600" s="24" t="s">
        <v>30</v>
      </c>
      <c r="K600" s="25"/>
      <c r="L600" s="32"/>
      <c r="M600" s="33" t="s">
        <v>27</v>
      </c>
    </row>
    <row r="601" spans="2:13" ht="17.399999999999999" x14ac:dyDescent="0.45">
      <c r="B601" s="17"/>
      <c r="C601" s="18">
        <v>0</v>
      </c>
      <c r="D601" s="19"/>
      <c r="E601" s="19"/>
      <c r="F601" s="19"/>
      <c r="H601" s="24" t="s">
        <v>103</v>
      </c>
      <c r="K601" s="25">
        <v>45719</v>
      </c>
      <c r="L601" s="25">
        <v>45808</v>
      </c>
    </row>
    <row r="602" spans="2:13" ht="17.399999999999999" x14ac:dyDescent="0.45">
      <c r="B602" s="17"/>
      <c r="C602" s="18">
        <v>0</v>
      </c>
      <c r="D602" s="19"/>
      <c r="E602" s="19"/>
      <c r="F602" s="19"/>
    </row>
    <row r="603" spans="2:13" ht="17.399999999999999" x14ac:dyDescent="0.45">
      <c r="B603" s="17"/>
      <c r="C603" s="18">
        <v>0</v>
      </c>
      <c r="D603" s="19"/>
      <c r="E603" s="19"/>
      <c r="F603" s="19"/>
    </row>
    <row r="604" spans="2:13" ht="17.399999999999999" x14ac:dyDescent="0.45">
      <c r="B604" s="17"/>
      <c r="C604" s="18">
        <v>0</v>
      </c>
      <c r="D604" s="19"/>
      <c r="E604" s="19"/>
      <c r="F604" s="19"/>
    </row>
    <row r="605" spans="2:13" ht="17.399999999999999" x14ac:dyDescent="0.45">
      <c r="B605" s="17"/>
      <c r="C605" s="18">
        <v>0</v>
      </c>
      <c r="D605" s="19"/>
      <c r="E605" s="19"/>
      <c r="F605" s="19"/>
    </row>
    <row r="606" spans="2:13" ht="17.399999999999999" x14ac:dyDescent="0.45">
      <c r="B606" s="17"/>
      <c r="C606" s="18">
        <v>0</v>
      </c>
      <c r="D606" s="19"/>
      <c r="E606" s="19"/>
      <c r="F606" s="19"/>
    </row>
    <row r="607" spans="2:13" ht="17.399999999999999" x14ac:dyDescent="0.45">
      <c r="B607" s="17"/>
      <c r="C607" s="18">
        <v>0</v>
      </c>
      <c r="D607" s="19"/>
      <c r="E607" s="19"/>
      <c r="F607" s="19"/>
    </row>
    <row r="608" spans="2:13" ht="18" thickBot="1" x14ac:dyDescent="0.5">
      <c r="B608" s="17"/>
      <c r="C608" s="20">
        <v>0</v>
      </c>
      <c r="D608" s="21"/>
      <c r="E608" s="21"/>
      <c r="F608" s="21"/>
    </row>
    <row r="609" spans="2:13" ht="21.6" thickBot="1" x14ac:dyDescent="0.55000000000000004">
      <c r="B609" s="7">
        <f>+D583-E583</f>
        <v>0</v>
      </c>
      <c r="C609" s="42" t="str">
        <f>IF(D583&lt;=E583,"YA NO TIENE FERIADOS","PUEDE SOLICITAR DIAS FERIADOS")</f>
        <v>YA NO TIENE FERIADOS</v>
      </c>
      <c r="D609" s="43"/>
      <c r="E609" s="43"/>
      <c r="F609" s="44"/>
    </row>
    <row r="610" spans="2:13" ht="19.2" thickBot="1" x14ac:dyDescent="0.5">
      <c r="C610" s="45" t="str">
        <f>IF(E583&gt;D583,"EXISTE UN ERROR","OK")</f>
        <v>OK</v>
      </c>
      <c r="D610" s="46"/>
      <c r="E610" s="46"/>
      <c r="F610" s="47"/>
    </row>
    <row r="613" spans="2:13" ht="19.2" thickBot="1" x14ac:dyDescent="0.5">
      <c r="B613" s="22" t="s">
        <v>117</v>
      </c>
      <c r="H613" s="22" t="str">
        <f>+B613</f>
        <v>TRONCOSO TRONCOSO CINDY SCARLETT</v>
      </c>
    </row>
    <row r="614" spans="2:13" ht="18.600000000000001" thickBot="1" x14ac:dyDescent="0.4">
      <c r="B614" s="5" t="s">
        <v>0</v>
      </c>
      <c r="C614" s="5" t="s">
        <v>1</v>
      </c>
      <c r="D614" s="5" t="s">
        <v>11</v>
      </c>
      <c r="E614" s="6" t="s">
        <v>2</v>
      </c>
      <c r="F614" s="6" t="s">
        <v>7</v>
      </c>
      <c r="H614" s="2" t="s">
        <v>3</v>
      </c>
      <c r="I614" s="3" t="s">
        <v>4</v>
      </c>
      <c r="J614" s="3" t="s">
        <v>5</v>
      </c>
      <c r="K614" s="3" t="s">
        <v>6</v>
      </c>
      <c r="L614" s="3" t="s">
        <v>7</v>
      </c>
      <c r="M614" s="4" t="s">
        <v>8</v>
      </c>
    </row>
    <row r="615" spans="2:13" ht="17.399999999999999" x14ac:dyDescent="0.45">
      <c r="B615" s="8">
        <v>0</v>
      </c>
      <c r="C615" s="9">
        <v>0</v>
      </c>
      <c r="D615" s="10">
        <f>+B615+C615</f>
        <v>0</v>
      </c>
      <c r="E615" s="10">
        <f>SUM(B616:B640)</f>
        <v>0</v>
      </c>
      <c r="F615" s="11"/>
      <c r="H615" s="13">
        <v>1</v>
      </c>
      <c r="I615" s="14"/>
      <c r="J615" s="27">
        <v>45772</v>
      </c>
      <c r="K615" s="27">
        <v>45772</v>
      </c>
      <c r="L615" s="29"/>
      <c r="M615" s="28"/>
    </row>
    <row r="616" spans="2:13" ht="17.399999999999999" x14ac:dyDescent="0.45">
      <c r="B616" s="17"/>
      <c r="C616" s="18">
        <v>0</v>
      </c>
      <c r="D616" s="26"/>
      <c r="E616" s="26"/>
      <c r="F616" s="18"/>
      <c r="H616" s="15">
        <v>0.5</v>
      </c>
      <c r="I616" s="14"/>
      <c r="J616" s="31">
        <v>45785</v>
      </c>
      <c r="K616" s="31">
        <v>45785</v>
      </c>
      <c r="L616" s="29"/>
      <c r="M616" s="29"/>
    </row>
    <row r="617" spans="2:13" ht="17.399999999999999" x14ac:dyDescent="0.45">
      <c r="B617" s="17"/>
      <c r="C617" s="18">
        <v>0</v>
      </c>
      <c r="D617" s="26"/>
      <c r="E617" s="26"/>
      <c r="F617" s="18"/>
      <c r="H617" s="15">
        <v>0.5</v>
      </c>
      <c r="I617" s="14" t="s">
        <v>9</v>
      </c>
      <c r="J617" s="31">
        <v>45791</v>
      </c>
      <c r="K617" s="31">
        <v>45791</v>
      </c>
      <c r="L617" s="29"/>
      <c r="M617" s="29"/>
    </row>
    <row r="618" spans="2:13" ht="17.399999999999999" x14ac:dyDescent="0.45">
      <c r="B618" s="17"/>
      <c r="C618" s="18">
        <v>0</v>
      </c>
      <c r="D618" s="26"/>
      <c r="E618" s="26"/>
      <c r="F618" s="18"/>
      <c r="H618" s="15"/>
      <c r="I618" s="14"/>
      <c r="J618" s="31"/>
      <c r="K618" s="31"/>
      <c r="L618" s="29"/>
      <c r="M618" s="29"/>
    </row>
    <row r="619" spans="2:13" ht="17.399999999999999" x14ac:dyDescent="0.45">
      <c r="B619" s="17"/>
      <c r="C619" s="18">
        <v>0</v>
      </c>
      <c r="D619" s="26"/>
      <c r="E619" s="26"/>
      <c r="F619" s="18"/>
      <c r="H619" s="15"/>
      <c r="I619" s="14"/>
      <c r="J619" s="31"/>
      <c r="K619" s="31"/>
      <c r="L619" s="29"/>
      <c r="M619" s="29"/>
    </row>
    <row r="620" spans="2:13" ht="17.399999999999999" x14ac:dyDescent="0.45">
      <c r="B620" s="17"/>
      <c r="C620" s="18">
        <v>0</v>
      </c>
      <c r="D620" s="26"/>
      <c r="E620" s="26"/>
      <c r="F620" s="18"/>
      <c r="H620" s="15"/>
      <c r="I620" s="14"/>
      <c r="J620" s="29"/>
      <c r="K620" s="29"/>
      <c r="L620" s="29"/>
      <c r="M620" s="29"/>
    </row>
    <row r="621" spans="2:13" ht="17.399999999999999" x14ac:dyDescent="0.45">
      <c r="B621" s="17"/>
      <c r="C621" s="18">
        <v>0</v>
      </c>
      <c r="D621" s="26"/>
      <c r="E621" s="26"/>
      <c r="F621" s="18"/>
      <c r="H621" s="15"/>
      <c r="I621" s="14"/>
      <c r="J621" s="29"/>
      <c r="K621" s="29"/>
      <c r="L621" s="29"/>
      <c r="M621" s="29"/>
    </row>
    <row r="622" spans="2:13" ht="17.399999999999999" x14ac:dyDescent="0.45">
      <c r="B622" s="17"/>
      <c r="C622" s="18">
        <v>0</v>
      </c>
      <c r="D622" s="26"/>
      <c r="E622" s="26"/>
      <c r="F622" s="18"/>
      <c r="H622" s="15"/>
      <c r="I622" s="14"/>
      <c r="J622" s="29"/>
      <c r="K622" s="29"/>
      <c r="L622" s="29"/>
      <c r="M622" s="29"/>
    </row>
    <row r="623" spans="2:13" ht="17.399999999999999" x14ac:dyDescent="0.45">
      <c r="B623" s="17"/>
      <c r="C623" s="18">
        <v>0</v>
      </c>
      <c r="D623" s="26"/>
      <c r="E623" s="26"/>
      <c r="F623" s="18"/>
      <c r="H623" s="15"/>
      <c r="I623" s="14"/>
      <c r="J623" s="29"/>
      <c r="K623" s="29"/>
      <c r="L623" s="29"/>
      <c r="M623" s="29"/>
    </row>
    <row r="624" spans="2:13" ht="17.399999999999999" x14ac:dyDescent="0.45">
      <c r="B624" s="17"/>
      <c r="C624" s="18">
        <v>0</v>
      </c>
      <c r="D624" s="26"/>
      <c r="E624" s="26"/>
      <c r="F624" s="18"/>
      <c r="H624" s="15"/>
      <c r="I624" s="14"/>
      <c r="J624" s="29"/>
      <c r="K624" s="29"/>
      <c r="L624" s="29"/>
      <c r="M624" s="29"/>
    </row>
    <row r="625" spans="2:13" ht="17.399999999999999" x14ac:dyDescent="0.45">
      <c r="B625" s="17"/>
      <c r="C625" s="18">
        <v>0</v>
      </c>
      <c r="D625" s="18"/>
      <c r="E625" s="18"/>
      <c r="F625" s="18"/>
      <c r="H625" s="15"/>
      <c r="I625" s="14"/>
      <c r="J625" s="29"/>
      <c r="K625" s="29"/>
      <c r="L625" s="29"/>
      <c r="M625" s="29"/>
    </row>
    <row r="626" spans="2:13" ht="18" thickBot="1" x14ac:dyDescent="0.5">
      <c r="B626" s="17"/>
      <c r="C626" s="18">
        <v>0</v>
      </c>
      <c r="D626" s="18"/>
      <c r="E626" s="18"/>
      <c r="F626" s="18"/>
      <c r="H626" s="16"/>
      <c r="I626" s="14"/>
      <c r="J626" s="30"/>
      <c r="K626" s="30"/>
      <c r="L626" s="30"/>
      <c r="M626" s="30"/>
    </row>
    <row r="627" spans="2:13" ht="21.6" thickBot="1" x14ac:dyDescent="0.55000000000000004">
      <c r="B627" s="17"/>
      <c r="C627" s="18">
        <v>0</v>
      </c>
      <c r="D627" s="19"/>
      <c r="E627" s="19"/>
      <c r="F627" s="19"/>
      <c r="H627" s="12">
        <f>SUM(H615:H626)</f>
        <v>2</v>
      </c>
      <c r="I627" s="39" t="str">
        <f>IF(H627=3,"YA NO PUEDE SOLICITAR DIAS ADMINISTRATIVOS","PUEDE SOLICITAR DIAS ADMINISTRATIVOS")</f>
        <v>PUEDE SOLICITAR DIAS ADMINISTRATIVOS</v>
      </c>
      <c r="J627" s="40"/>
      <c r="K627" s="40"/>
      <c r="L627" s="40"/>
      <c r="M627" s="41"/>
    </row>
    <row r="628" spans="2:13" ht="21.6" thickBot="1" x14ac:dyDescent="0.55000000000000004">
      <c r="B628" s="17"/>
      <c r="C628" s="18">
        <v>0</v>
      </c>
      <c r="D628" s="19"/>
      <c r="E628" s="19"/>
      <c r="F628" s="19"/>
      <c r="H628" s="23">
        <f>2-H627</f>
        <v>0</v>
      </c>
      <c r="I628" s="39" t="str">
        <f>IF(H628=0,"YA NO CUENTA CON ADMINISTRATIVOS","OK")</f>
        <v>YA NO CUENTA CON ADMINISTRATIVOS</v>
      </c>
      <c r="J628" s="40"/>
      <c r="K628" s="40"/>
      <c r="L628" s="40"/>
      <c r="M628" s="41"/>
    </row>
    <row r="629" spans="2:13" ht="17.399999999999999" x14ac:dyDescent="0.45">
      <c r="B629" s="17"/>
      <c r="C629" s="18">
        <v>0</v>
      </c>
      <c r="D629" s="19"/>
      <c r="E629" s="19"/>
      <c r="F629" s="19"/>
      <c r="H629" s="1"/>
    </row>
    <row r="630" spans="2:13" ht="17.399999999999999" x14ac:dyDescent="0.45">
      <c r="B630" s="17"/>
      <c r="C630" s="18">
        <v>0</v>
      </c>
      <c r="D630" s="19"/>
      <c r="E630" s="19"/>
      <c r="F630" s="19"/>
    </row>
    <row r="631" spans="2:13" ht="17.399999999999999" x14ac:dyDescent="0.45">
      <c r="B631" s="17"/>
      <c r="C631" s="18">
        <v>0</v>
      </c>
      <c r="D631" s="19"/>
      <c r="E631" s="19"/>
      <c r="F631" s="19"/>
      <c r="H631" s="24" t="s">
        <v>118</v>
      </c>
      <c r="I631" s="24"/>
      <c r="J631" s="24"/>
      <c r="K631" s="25"/>
      <c r="L631" s="25"/>
    </row>
    <row r="632" spans="2:13" ht="17.399999999999999" x14ac:dyDescent="0.45">
      <c r="B632" s="17"/>
      <c r="C632" s="18">
        <v>0</v>
      </c>
      <c r="D632" s="19"/>
      <c r="E632" s="19"/>
      <c r="F632" s="19"/>
      <c r="H632" s="24" t="s">
        <v>30</v>
      </c>
      <c r="K632" s="25"/>
      <c r="L632" s="32"/>
      <c r="M632" s="33" t="s">
        <v>27</v>
      </c>
    </row>
    <row r="633" spans="2:13" ht="17.399999999999999" x14ac:dyDescent="0.45">
      <c r="B633" s="17"/>
      <c r="C633" s="18">
        <v>0</v>
      </c>
      <c r="D633" s="19"/>
      <c r="E633" s="19"/>
      <c r="F633" s="19"/>
      <c r="H633" s="24" t="s">
        <v>103</v>
      </c>
      <c r="K633" s="25">
        <v>45719</v>
      </c>
      <c r="L633" s="25">
        <v>45808</v>
      </c>
    </row>
    <row r="634" spans="2:13" ht="17.399999999999999" x14ac:dyDescent="0.45">
      <c r="B634" s="17"/>
      <c r="C634" s="18">
        <v>0</v>
      </c>
      <c r="D634" s="19"/>
      <c r="E634" s="19"/>
      <c r="F634" s="19"/>
    </row>
    <row r="635" spans="2:13" ht="17.399999999999999" x14ac:dyDescent="0.45">
      <c r="B635" s="17"/>
      <c r="C635" s="18">
        <v>0</v>
      </c>
      <c r="D635" s="19"/>
      <c r="E635" s="19"/>
      <c r="F635" s="19"/>
    </row>
    <row r="636" spans="2:13" ht="17.399999999999999" x14ac:dyDescent="0.45">
      <c r="B636" s="17"/>
      <c r="C636" s="18">
        <v>0</v>
      </c>
      <c r="D636" s="19"/>
      <c r="E636" s="19"/>
      <c r="F636" s="19"/>
    </row>
    <row r="637" spans="2:13" ht="17.399999999999999" x14ac:dyDescent="0.45">
      <c r="B637" s="17"/>
      <c r="C637" s="18">
        <v>0</v>
      </c>
      <c r="D637" s="19"/>
      <c r="E637" s="19"/>
      <c r="F637" s="19"/>
    </row>
    <row r="638" spans="2:13" ht="17.399999999999999" x14ac:dyDescent="0.45">
      <c r="B638" s="17"/>
      <c r="C638" s="18">
        <v>0</v>
      </c>
      <c r="D638" s="19"/>
      <c r="E638" s="19"/>
      <c r="F638" s="19"/>
    </row>
    <row r="639" spans="2:13" ht="17.399999999999999" x14ac:dyDescent="0.45">
      <c r="B639" s="17"/>
      <c r="C639" s="18">
        <v>0</v>
      </c>
      <c r="D639" s="19"/>
      <c r="E639" s="19"/>
      <c r="F639" s="19"/>
    </row>
    <row r="640" spans="2:13" ht="18" thickBot="1" x14ac:dyDescent="0.5">
      <c r="B640" s="17"/>
      <c r="C640" s="20">
        <v>0</v>
      </c>
      <c r="D640" s="21"/>
      <c r="E640" s="21"/>
      <c r="F640" s="21"/>
    </row>
    <row r="641" spans="2:13" ht="21.6" thickBot="1" x14ac:dyDescent="0.55000000000000004">
      <c r="B641" s="7">
        <f>+D615-E615</f>
        <v>0</v>
      </c>
      <c r="C641" s="42" t="str">
        <f>IF(D615&lt;=E615,"YA NO TIENE FERIADOS","PUEDE SOLICITAR DIAS FERIADOS")</f>
        <v>YA NO TIENE FERIADOS</v>
      </c>
      <c r="D641" s="43"/>
      <c r="E641" s="43"/>
      <c r="F641" s="44"/>
    </row>
    <row r="642" spans="2:13" ht="19.2" thickBot="1" x14ac:dyDescent="0.5">
      <c r="C642" s="45" t="str">
        <f>IF(E615&gt;D615,"EXISTE UN ERROR","OK")</f>
        <v>OK</v>
      </c>
      <c r="D642" s="46"/>
      <c r="E642" s="46"/>
      <c r="F642" s="47"/>
    </row>
    <row r="645" spans="2:13" ht="19.2" thickBot="1" x14ac:dyDescent="0.5">
      <c r="B645" s="22" t="s">
        <v>123</v>
      </c>
      <c r="H645" s="22" t="str">
        <f>+B645</f>
        <v>SEPULVEDA SALGADO CAMILA ANDREA</v>
      </c>
    </row>
    <row r="646" spans="2:13" ht="18.600000000000001" thickBot="1" x14ac:dyDescent="0.4">
      <c r="B646" s="5" t="s">
        <v>0</v>
      </c>
      <c r="C646" s="5" t="s">
        <v>1</v>
      </c>
      <c r="D646" s="5" t="s">
        <v>11</v>
      </c>
      <c r="E646" s="6" t="s">
        <v>2</v>
      </c>
      <c r="F646" s="6" t="s">
        <v>7</v>
      </c>
      <c r="H646" s="2" t="s">
        <v>3</v>
      </c>
      <c r="I646" s="3" t="s">
        <v>4</v>
      </c>
      <c r="J646" s="3" t="s">
        <v>5</v>
      </c>
      <c r="K646" s="3" t="s">
        <v>6</v>
      </c>
      <c r="L646" s="3" t="s">
        <v>7</v>
      </c>
      <c r="M646" s="4" t="s">
        <v>8</v>
      </c>
    </row>
    <row r="647" spans="2:13" ht="17.399999999999999" x14ac:dyDescent="0.45">
      <c r="B647" s="8">
        <v>0</v>
      </c>
      <c r="C647" s="9">
        <v>0</v>
      </c>
      <c r="D647" s="10">
        <f>+B647+C647</f>
        <v>0</v>
      </c>
      <c r="E647" s="10">
        <f>SUM(B648:B672)</f>
        <v>0</v>
      </c>
      <c r="F647" s="11"/>
      <c r="H647" s="13">
        <v>1</v>
      </c>
      <c r="I647" s="14"/>
      <c r="J647" s="27">
        <v>45833</v>
      </c>
      <c r="K647" s="27">
        <v>45833</v>
      </c>
      <c r="L647" s="29"/>
      <c r="M647" s="28"/>
    </row>
    <row r="648" spans="2:13" ht="17.399999999999999" x14ac:dyDescent="0.45">
      <c r="B648" s="17"/>
      <c r="C648" s="18">
        <v>0</v>
      </c>
      <c r="D648" s="26"/>
      <c r="E648" s="26"/>
      <c r="F648" s="18"/>
      <c r="H648" s="15">
        <v>0.5</v>
      </c>
      <c r="I648" s="14" t="s">
        <v>9</v>
      </c>
      <c r="J648" s="31">
        <v>45853</v>
      </c>
      <c r="K648" s="31">
        <v>45853</v>
      </c>
      <c r="L648" s="29"/>
      <c r="M648" s="29"/>
    </row>
    <row r="649" spans="2:13" ht="17.399999999999999" x14ac:dyDescent="0.45">
      <c r="B649" s="17"/>
      <c r="C649" s="18">
        <v>0</v>
      </c>
      <c r="D649" s="26"/>
      <c r="E649" s="26"/>
      <c r="F649" s="18"/>
      <c r="H649" s="15"/>
      <c r="I649" s="14"/>
      <c r="J649" s="31"/>
      <c r="K649" s="31"/>
      <c r="L649" s="29"/>
      <c r="M649" s="29"/>
    </row>
    <row r="650" spans="2:13" ht="17.399999999999999" x14ac:dyDescent="0.45">
      <c r="B650" s="17"/>
      <c r="C650" s="18">
        <v>0</v>
      </c>
      <c r="D650" s="26"/>
      <c r="E650" s="26"/>
      <c r="F650" s="18"/>
      <c r="H650" s="15"/>
      <c r="I650" s="14"/>
      <c r="J650" s="31"/>
      <c r="K650" s="31"/>
      <c r="L650" s="29"/>
      <c r="M650" s="29"/>
    </row>
    <row r="651" spans="2:13" ht="17.399999999999999" x14ac:dyDescent="0.45">
      <c r="B651" s="17"/>
      <c r="C651" s="18">
        <v>0</v>
      </c>
      <c r="D651" s="26"/>
      <c r="E651" s="26"/>
      <c r="F651" s="18"/>
      <c r="H651" s="15"/>
      <c r="I651" s="14"/>
      <c r="J651" s="31"/>
      <c r="K651" s="31"/>
      <c r="L651" s="29"/>
      <c r="M651" s="29"/>
    </row>
    <row r="652" spans="2:13" ht="17.399999999999999" x14ac:dyDescent="0.45">
      <c r="B652" s="17"/>
      <c r="C652" s="18">
        <v>0</v>
      </c>
      <c r="D652" s="26"/>
      <c r="E652" s="26"/>
      <c r="F652" s="18"/>
      <c r="H652" s="15"/>
      <c r="I652" s="14"/>
      <c r="J652" s="29"/>
      <c r="K652" s="29"/>
      <c r="L652" s="29"/>
      <c r="M652" s="29"/>
    </row>
    <row r="653" spans="2:13" ht="17.399999999999999" x14ac:dyDescent="0.45">
      <c r="B653" s="17"/>
      <c r="C653" s="18">
        <v>0</v>
      </c>
      <c r="D653" s="26"/>
      <c r="E653" s="26"/>
      <c r="F653" s="18"/>
      <c r="H653" s="15"/>
      <c r="I653" s="14"/>
      <c r="J653" s="29"/>
      <c r="K653" s="29"/>
      <c r="L653" s="29"/>
      <c r="M653" s="29"/>
    </row>
    <row r="654" spans="2:13" ht="17.399999999999999" x14ac:dyDescent="0.45">
      <c r="B654" s="17"/>
      <c r="C654" s="18">
        <v>0</v>
      </c>
      <c r="D654" s="26"/>
      <c r="E654" s="26"/>
      <c r="F654" s="18"/>
      <c r="H654" s="15"/>
      <c r="I654" s="14"/>
      <c r="J654" s="29"/>
      <c r="K654" s="29"/>
      <c r="L654" s="29"/>
      <c r="M654" s="29"/>
    </row>
    <row r="655" spans="2:13" ht="17.399999999999999" x14ac:dyDescent="0.45">
      <c r="B655" s="17"/>
      <c r="C655" s="18">
        <v>0</v>
      </c>
      <c r="D655" s="26"/>
      <c r="E655" s="26"/>
      <c r="F655" s="18"/>
      <c r="H655" s="15"/>
      <c r="I655" s="14"/>
      <c r="J655" s="29"/>
      <c r="K655" s="29"/>
      <c r="L655" s="29"/>
      <c r="M655" s="29"/>
    </row>
    <row r="656" spans="2:13" ht="17.399999999999999" x14ac:dyDescent="0.45">
      <c r="B656" s="17"/>
      <c r="C656" s="18">
        <v>0</v>
      </c>
      <c r="D656" s="26"/>
      <c r="E656" s="26"/>
      <c r="F656" s="18"/>
      <c r="H656" s="15"/>
      <c r="I656" s="14"/>
      <c r="J656" s="29"/>
      <c r="K656" s="29"/>
      <c r="L656" s="29"/>
      <c r="M656" s="29"/>
    </row>
    <row r="657" spans="2:13" ht="17.399999999999999" x14ac:dyDescent="0.45">
      <c r="B657" s="17"/>
      <c r="C657" s="18">
        <v>0</v>
      </c>
      <c r="D657" s="18"/>
      <c r="E657" s="18"/>
      <c r="F657" s="18"/>
      <c r="H657" s="15"/>
      <c r="I657" s="14"/>
      <c r="J657" s="29"/>
      <c r="K657" s="29"/>
      <c r="L657" s="29"/>
      <c r="M657" s="29"/>
    </row>
    <row r="658" spans="2:13" ht="18" thickBot="1" x14ac:dyDescent="0.5">
      <c r="B658" s="17"/>
      <c r="C658" s="18">
        <v>0</v>
      </c>
      <c r="D658" s="18"/>
      <c r="E658" s="18"/>
      <c r="F658" s="18"/>
      <c r="H658" s="16"/>
      <c r="I658" s="14"/>
      <c r="J658" s="30"/>
      <c r="K658" s="30"/>
      <c r="L658" s="30"/>
      <c r="M658" s="30"/>
    </row>
    <row r="659" spans="2:13" ht="21.6" thickBot="1" x14ac:dyDescent="0.55000000000000004">
      <c r="B659" s="17"/>
      <c r="C659" s="18">
        <v>0</v>
      </c>
      <c r="D659" s="19"/>
      <c r="E659" s="19"/>
      <c r="F659" s="19"/>
      <c r="H659" s="12">
        <f>SUM(H647:H658)</f>
        <v>1.5</v>
      </c>
      <c r="I659" s="39" t="str">
        <f>IF(H659=3,"YA NO PUEDE SOLICITAR DIAS ADMINISTRATIVOS","PUEDE SOLICITAR DIAS ADMINISTRATIVOS")</f>
        <v>PUEDE SOLICITAR DIAS ADMINISTRATIVOS</v>
      </c>
      <c r="J659" s="40"/>
      <c r="K659" s="40"/>
      <c r="L659" s="40"/>
      <c r="M659" s="41"/>
    </row>
    <row r="660" spans="2:13" ht="21.6" thickBot="1" x14ac:dyDescent="0.55000000000000004">
      <c r="B660" s="17"/>
      <c r="C660" s="18">
        <v>0</v>
      </c>
      <c r="D660" s="19"/>
      <c r="E660" s="19"/>
      <c r="F660" s="19"/>
      <c r="H660" s="23">
        <f>3-H659</f>
        <v>1.5</v>
      </c>
      <c r="I660" s="39" t="str">
        <f>IF(H660=0,"YA NO CUENTA CON ADMINISTRATIVOS","OK")</f>
        <v>OK</v>
      </c>
      <c r="J660" s="40"/>
      <c r="K660" s="40"/>
      <c r="L660" s="40"/>
      <c r="M660" s="41"/>
    </row>
    <row r="661" spans="2:13" ht="17.399999999999999" x14ac:dyDescent="0.45">
      <c r="B661" s="17"/>
      <c r="C661" s="18">
        <v>0</v>
      </c>
      <c r="D661" s="19"/>
      <c r="E661" s="19"/>
      <c r="F661" s="19"/>
      <c r="H661" s="1"/>
    </row>
    <row r="662" spans="2:13" ht="17.399999999999999" x14ac:dyDescent="0.45">
      <c r="B662" s="17"/>
      <c r="C662" s="18">
        <v>0</v>
      </c>
      <c r="D662" s="19"/>
      <c r="E662" s="19"/>
      <c r="F662" s="19"/>
    </row>
    <row r="663" spans="2:13" ht="17.399999999999999" x14ac:dyDescent="0.45">
      <c r="B663" s="17"/>
      <c r="C663" s="18">
        <v>0</v>
      </c>
      <c r="D663" s="19"/>
      <c r="E663" s="19"/>
      <c r="F663" s="19"/>
      <c r="H663" s="24" t="s">
        <v>122</v>
      </c>
      <c r="I663" s="24"/>
      <c r="J663" s="24"/>
      <c r="K663" s="25"/>
      <c r="L663" s="25"/>
    </row>
    <row r="664" spans="2:13" ht="17.399999999999999" x14ac:dyDescent="0.45">
      <c r="B664" s="17"/>
      <c r="C664" s="18">
        <v>0</v>
      </c>
      <c r="D664" s="19"/>
      <c r="E664" s="19"/>
      <c r="F664" s="19"/>
      <c r="H664" s="24"/>
      <c r="K664" s="25"/>
      <c r="L664" s="32"/>
      <c r="M664" s="33" t="s">
        <v>27</v>
      </c>
    </row>
    <row r="665" spans="2:13" ht="17.399999999999999" x14ac:dyDescent="0.45">
      <c r="B665" s="17"/>
      <c r="C665" s="18">
        <v>0</v>
      </c>
      <c r="D665" s="19"/>
      <c r="E665" s="19"/>
      <c r="F665" s="19"/>
      <c r="H665" s="24" t="s">
        <v>88</v>
      </c>
      <c r="K665" s="25">
        <v>45785</v>
      </c>
      <c r="L665" s="25">
        <v>45900</v>
      </c>
    </row>
    <row r="666" spans="2:13" ht="17.399999999999999" x14ac:dyDescent="0.45">
      <c r="B666" s="17"/>
      <c r="C666" s="18">
        <v>0</v>
      </c>
      <c r="D666" s="19"/>
      <c r="E666" s="19"/>
      <c r="F666" s="19"/>
    </row>
    <row r="667" spans="2:13" ht="17.399999999999999" x14ac:dyDescent="0.45">
      <c r="B667" s="17"/>
      <c r="C667" s="18">
        <v>0</v>
      </c>
      <c r="D667" s="19"/>
      <c r="E667" s="19"/>
      <c r="F667" s="19"/>
    </row>
    <row r="668" spans="2:13" ht="17.399999999999999" x14ac:dyDescent="0.45">
      <c r="B668" s="17"/>
      <c r="C668" s="18">
        <v>0</v>
      </c>
      <c r="D668" s="19"/>
      <c r="E668" s="19"/>
      <c r="F668" s="19"/>
    </row>
    <row r="669" spans="2:13" ht="17.399999999999999" x14ac:dyDescent="0.45">
      <c r="B669" s="17"/>
      <c r="C669" s="18">
        <v>0</v>
      </c>
      <c r="D669" s="19"/>
      <c r="E669" s="19"/>
      <c r="F669" s="19"/>
    </row>
    <row r="670" spans="2:13" ht="17.399999999999999" x14ac:dyDescent="0.45">
      <c r="B670" s="17"/>
      <c r="C670" s="18">
        <v>0</v>
      </c>
      <c r="D670" s="19"/>
      <c r="E670" s="19"/>
      <c r="F670" s="19"/>
    </row>
    <row r="671" spans="2:13" ht="17.399999999999999" x14ac:dyDescent="0.45">
      <c r="B671" s="17"/>
      <c r="C671" s="18">
        <v>0</v>
      </c>
      <c r="D671" s="19"/>
      <c r="E671" s="19"/>
      <c r="F671" s="19"/>
    </row>
    <row r="672" spans="2:13" ht="18" thickBot="1" x14ac:dyDescent="0.5">
      <c r="B672" s="17"/>
      <c r="C672" s="20">
        <v>0</v>
      </c>
      <c r="D672" s="21"/>
      <c r="E672" s="21"/>
      <c r="F672" s="21"/>
    </row>
    <row r="673" spans="2:13" ht="21.6" thickBot="1" x14ac:dyDescent="0.55000000000000004">
      <c r="B673" s="7">
        <f>+D647-E647</f>
        <v>0</v>
      </c>
      <c r="C673" s="42" t="str">
        <f>IF(D647&lt;=E647,"YA NO TIENE FERIADOS","PUEDE SOLICITAR DIAS FERIADOS")</f>
        <v>YA NO TIENE FERIADOS</v>
      </c>
      <c r="D673" s="43"/>
      <c r="E673" s="43"/>
      <c r="F673" s="44"/>
    </row>
    <row r="674" spans="2:13" ht="19.2" thickBot="1" x14ac:dyDescent="0.5">
      <c r="C674" s="45" t="str">
        <f>IF(E647&gt;D647,"EXISTE UN ERROR","OK")</f>
        <v>OK</v>
      </c>
      <c r="D674" s="46"/>
      <c r="E674" s="46"/>
      <c r="F674" s="47"/>
    </row>
    <row r="677" spans="2:13" ht="19.2" thickBot="1" x14ac:dyDescent="0.5">
      <c r="B677" s="22" t="s">
        <v>128</v>
      </c>
      <c r="H677" s="22" t="str">
        <f>+B677</f>
        <v>SALGADO DOMINGUEZ JESSICA LORENA</v>
      </c>
    </row>
    <row r="678" spans="2:13" ht="18.600000000000001" thickBot="1" x14ac:dyDescent="0.4">
      <c r="B678" s="5" t="s">
        <v>0</v>
      </c>
      <c r="C678" s="5" t="s">
        <v>1</v>
      </c>
      <c r="D678" s="5" t="s">
        <v>11</v>
      </c>
      <c r="E678" s="6" t="s">
        <v>2</v>
      </c>
      <c r="F678" s="6" t="s">
        <v>7</v>
      </c>
      <c r="H678" s="2" t="s">
        <v>3</v>
      </c>
      <c r="I678" s="3" t="s">
        <v>4</v>
      </c>
      <c r="J678" s="3" t="s">
        <v>5</v>
      </c>
      <c r="K678" s="3" t="s">
        <v>6</v>
      </c>
      <c r="L678" s="3" t="s">
        <v>7</v>
      </c>
      <c r="M678" s="4" t="s">
        <v>8</v>
      </c>
    </row>
    <row r="679" spans="2:13" ht="17.399999999999999" x14ac:dyDescent="0.45">
      <c r="B679" s="8">
        <v>0</v>
      </c>
      <c r="C679" s="9">
        <v>0</v>
      </c>
      <c r="D679" s="10">
        <f>+B679+C679</f>
        <v>0</v>
      </c>
      <c r="E679" s="10">
        <f>SUM(B680:B704)</f>
        <v>0</v>
      </c>
      <c r="F679" s="11"/>
      <c r="H679" s="13">
        <v>2</v>
      </c>
      <c r="I679" s="14"/>
      <c r="J679" s="27">
        <v>45838</v>
      </c>
      <c r="K679" s="27">
        <v>45839</v>
      </c>
      <c r="L679" s="29"/>
      <c r="M679" s="28"/>
    </row>
    <row r="680" spans="2:13" ht="17.399999999999999" x14ac:dyDescent="0.45">
      <c r="B680" s="17"/>
      <c r="C680" s="18">
        <v>0</v>
      </c>
      <c r="D680" s="26"/>
      <c r="E680" s="26"/>
      <c r="F680" s="18"/>
      <c r="H680" s="15">
        <v>0.5</v>
      </c>
      <c r="I680" s="14" t="s">
        <v>10</v>
      </c>
      <c r="J680" s="31">
        <v>45846</v>
      </c>
      <c r="K680" s="31">
        <v>45846</v>
      </c>
      <c r="L680" s="29"/>
      <c r="M680" s="29"/>
    </row>
    <row r="681" spans="2:13" ht="17.399999999999999" x14ac:dyDescent="0.45">
      <c r="B681" s="17"/>
      <c r="C681" s="18">
        <v>0</v>
      </c>
      <c r="D681" s="26"/>
      <c r="E681" s="26"/>
      <c r="F681" s="18"/>
      <c r="H681" s="15"/>
      <c r="I681" s="14"/>
      <c r="J681" s="31"/>
      <c r="K681" s="31"/>
      <c r="L681" s="29"/>
      <c r="M681" s="29"/>
    </row>
    <row r="682" spans="2:13" ht="17.399999999999999" x14ac:dyDescent="0.45">
      <c r="B682" s="17"/>
      <c r="C682" s="18">
        <v>0</v>
      </c>
      <c r="D682" s="26"/>
      <c r="E682" s="26"/>
      <c r="F682" s="18"/>
      <c r="H682" s="15"/>
      <c r="I682" s="14"/>
      <c r="J682" s="31"/>
      <c r="K682" s="31"/>
      <c r="L682" s="29"/>
      <c r="M682" s="29"/>
    </row>
    <row r="683" spans="2:13" ht="17.399999999999999" x14ac:dyDescent="0.45">
      <c r="B683" s="17"/>
      <c r="C683" s="18">
        <v>0</v>
      </c>
      <c r="D683" s="26"/>
      <c r="E683" s="26"/>
      <c r="F683" s="18"/>
      <c r="H683" s="15"/>
      <c r="I683" s="14"/>
      <c r="J683" s="31"/>
      <c r="K683" s="31"/>
      <c r="L683" s="29"/>
      <c r="M683" s="29"/>
    </row>
    <row r="684" spans="2:13" ht="17.399999999999999" x14ac:dyDescent="0.45">
      <c r="B684" s="17"/>
      <c r="C684" s="18">
        <v>0</v>
      </c>
      <c r="D684" s="26"/>
      <c r="E684" s="26"/>
      <c r="F684" s="18"/>
      <c r="H684" s="15"/>
      <c r="I684" s="14"/>
      <c r="J684" s="29"/>
      <c r="K684" s="29"/>
      <c r="L684" s="29"/>
      <c r="M684" s="29"/>
    </row>
    <row r="685" spans="2:13" ht="17.399999999999999" x14ac:dyDescent="0.45">
      <c r="B685" s="17"/>
      <c r="C685" s="18">
        <v>0</v>
      </c>
      <c r="D685" s="26"/>
      <c r="E685" s="26"/>
      <c r="F685" s="18"/>
      <c r="H685" s="15"/>
      <c r="I685" s="14"/>
      <c r="J685" s="29"/>
      <c r="K685" s="29"/>
      <c r="L685" s="29"/>
      <c r="M685" s="29"/>
    </row>
    <row r="686" spans="2:13" ht="17.399999999999999" x14ac:dyDescent="0.45">
      <c r="B686" s="17"/>
      <c r="C686" s="18">
        <v>0</v>
      </c>
      <c r="D686" s="26"/>
      <c r="E686" s="26"/>
      <c r="F686" s="18"/>
      <c r="H686" s="15"/>
      <c r="I686" s="14"/>
      <c r="J686" s="29"/>
      <c r="K686" s="29"/>
      <c r="L686" s="29"/>
      <c r="M686" s="29"/>
    </row>
    <row r="687" spans="2:13" ht="17.399999999999999" x14ac:dyDescent="0.45">
      <c r="B687" s="17"/>
      <c r="C687" s="18">
        <v>0</v>
      </c>
      <c r="D687" s="26"/>
      <c r="E687" s="26"/>
      <c r="F687" s="18"/>
      <c r="H687" s="15"/>
      <c r="I687" s="14"/>
      <c r="J687" s="29"/>
      <c r="K687" s="29"/>
      <c r="L687" s="29"/>
      <c r="M687" s="29"/>
    </row>
    <row r="688" spans="2:13" ht="17.399999999999999" x14ac:dyDescent="0.45">
      <c r="B688" s="17"/>
      <c r="C688" s="18">
        <v>0</v>
      </c>
      <c r="D688" s="26"/>
      <c r="E688" s="26"/>
      <c r="F688" s="18"/>
      <c r="H688" s="15"/>
      <c r="I688" s="14"/>
      <c r="J688" s="29"/>
      <c r="K688" s="29"/>
      <c r="L688" s="29"/>
      <c r="M688" s="29"/>
    </row>
    <row r="689" spans="2:13" ht="17.399999999999999" x14ac:dyDescent="0.45">
      <c r="B689" s="17"/>
      <c r="C689" s="18">
        <v>0</v>
      </c>
      <c r="D689" s="18"/>
      <c r="E689" s="18"/>
      <c r="F689" s="18"/>
      <c r="H689" s="15"/>
      <c r="I689" s="14"/>
      <c r="J689" s="29"/>
      <c r="K689" s="29"/>
      <c r="L689" s="29"/>
      <c r="M689" s="29"/>
    </row>
    <row r="690" spans="2:13" ht="18" thickBot="1" x14ac:dyDescent="0.5">
      <c r="B690" s="17"/>
      <c r="C690" s="18">
        <v>0</v>
      </c>
      <c r="D690" s="18"/>
      <c r="E690" s="18"/>
      <c r="F690" s="18"/>
      <c r="H690" s="16"/>
      <c r="I690" s="14"/>
      <c r="J690" s="30"/>
      <c r="K690" s="30"/>
      <c r="L690" s="30"/>
      <c r="M690" s="30"/>
    </row>
    <row r="691" spans="2:13" ht="21.6" thickBot="1" x14ac:dyDescent="0.55000000000000004">
      <c r="B691" s="17"/>
      <c r="C691" s="18">
        <v>0</v>
      </c>
      <c r="D691" s="19"/>
      <c r="E691" s="19"/>
      <c r="F691" s="19"/>
      <c r="H691" s="12">
        <f>SUM(H679:H690)</f>
        <v>2.5</v>
      </c>
      <c r="I691" s="39" t="str">
        <f>IF(H691=6,"YA NO PUEDE SOLICITAR DIAS ADMINISTRATIVOS","PUEDE SOLICITAR DIAS ADMINISTRATIVOS")</f>
        <v>PUEDE SOLICITAR DIAS ADMINISTRATIVOS</v>
      </c>
      <c r="J691" s="40"/>
      <c r="K691" s="40"/>
      <c r="L691" s="40"/>
      <c r="M691" s="41"/>
    </row>
    <row r="692" spans="2:13" ht="21.6" thickBot="1" x14ac:dyDescent="0.55000000000000004">
      <c r="B692" s="17"/>
      <c r="C692" s="18">
        <v>0</v>
      </c>
      <c r="D692" s="19"/>
      <c r="E692" s="19"/>
      <c r="F692" s="19"/>
      <c r="H692" s="23">
        <f>6-H691</f>
        <v>3.5</v>
      </c>
      <c r="I692" s="39" t="str">
        <f>IF(H692=0,"YA NO CUENTA CON ADMINISTRATIVOS","OK")</f>
        <v>OK</v>
      </c>
      <c r="J692" s="40"/>
      <c r="K692" s="40"/>
      <c r="L692" s="40"/>
      <c r="M692" s="41"/>
    </row>
    <row r="693" spans="2:13" ht="17.399999999999999" x14ac:dyDescent="0.45">
      <c r="B693" s="17"/>
      <c r="C693" s="18">
        <v>0</v>
      </c>
      <c r="D693" s="19"/>
      <c r="E693" s="19"/>
      <c r="F693" s="19"/>
      <c r="H693" s="1"/>
    </row>
    <row r="694" spans="2:13" ht="17.399999999999999" x14ac:dyDescent="0.45">
      <c r="B694" s="17"/>
      <c r="C694" s="18">
        <v>0</v>
      </c>
      <c r="D694" s="19"/>
      <c r="E694" s="19"/>
      <c r="F694" s="19"/>
    </row>
    <row r="695" spans="2:13" ht="17.399999999999999" x14ac:dyDescent="0.45">
      <c r="B695" s="17"/>
      <c r="C695" s="18">
        <v>0</v>
      </c>
      <c r="D695" s="19"/>
      <c r="E695" s="19"/>
      <c r="F695" s="19"/>
      <c r="H695" s="24" t="s">
        <v>122</v>
      </c>
      <c r="I695" s="24"/>
      <c r="J695" s="24"/>
      <c r="K695" s="25"/>
      <c r="L695" s="25"/>
    </row>
    <row r="696" spans="2:13" ht="17.399999999999999" x14ac:dyDescent="0.45">
      <c r="B696" s="17"/>
      <c r="C696" s="18">
        <v>0</v>
      </c>
      <c r="D696" s="19"/>
      <c r="E696" s="19"/>
      <c r="F696" s="19"/>
      <c r="H696" s="24" t="s">
        <v>68</v>
      </c>
      <c r="K696" s="25"/>
      <c r="L696" s="32"/>
      <c r="M696" s="33" t="s">
        <v>27</v>
      </c>
    </row>
    <row r="697" spans="2:13" ht="17.399999999999999" x14ac:dyDescent="0.45">
      <c r="B697" s="17"/>
      <c r="C697" s="18">
        <v>0</v>
      </c>
      <c r="D697" s="19"/>
      <c r="E697" s="19"/>
      <c r="F697" s="19"/>
      <c r="H697" s="24" t="s">
        <v>88</v>
      </c>
      <c r="K697" s="25">
        <v>45785</v>
      </c>
      <c r="L697" s="25">
        <v>45900</v>
      </c>
    </row>
    <row r="698" spans="2:13" ht="17.399999999999999" x14ac:dyDescent="0.45">
      <c r="B698" s="17"/>
      <c r="C698" s="18">
        <v>0</v>
      </c>
      <c r="D698" s="19"/>
      <c r="E698" s="19"/>
      <c r="F698" s="19"/>
    </row>
    <row r="699" spans="2:13" ht="17.399999999999999" x14ac:dyDescent="0.45">
      <c r="B699" s="17"/>
      <c r="C699" s="18">
        <v>0</v>
      </c>
      <c r="D699" s="19"/>
      <c r="E699" s="19"/>
      <c r="F699" s="19"/>
    </row>
    <row r="700" spans="2:13" ht="17.399999999999999" x14ac:dyDescent="0.45">
      <c r="B700" s="17"/>
      <c r="C700" s="18">
        <v>0</v>
      </c>
      <c r="D700" s="19"/>
      <c r="E700" s="19"/>
      <c r="F700" s="19"/>
    </row>
    <row r="701" spans="2:13" ht="17.399999999999999" x14ac:dyDescent="0.45">
      <c r="B701" s="17"/>
      <c r="C701" s="18">
        <v>0</v>
      </c>
      <c r="D701" s="19"/>
      <c r="E701" s="19"/>
      <c r="F701" s="19"/>
    </row>
    <row r="702" spans="2:13" ht="17.399999999999999" x14ac:dyDescent="0.45">
      <c r="B702" s="17"/>
      <c r="C702" s="18">
        <v>0</v>
      </c>
      <c r="D702" s="19"/>
      <c r="E702" s="19"/>
      <c r="F702" s="19"/>
    </row>
    <row r="703" spans="2:13" ht="17.399999999999999" x14ac:dyDescent="0.45">
      <c r="B703" s="17"/>
      <c r="C703" s="18">
        <v>0</v>
      </c>
      <c r="D703" s="19"/>
      <c r="E703" s="19"/>
      <c r="F703" s="19"/>
    </row>
    <row r="704" spans="2:13" ht="18" thickBot="1" x14ac:dyDescent="0.5">
      <c r="B704" s="17"/>
      <c r="C704" s="20">
        <v>0</v>
      </c>
      <c r="D704" s="21"/>
      <c r="E704" s="21"/>
      <c r="F704" s="21"/>
    </row>
    <row r="705" spans="2:13" ht="21.6" thickBot="1" x14ac:dyDescent="0.55000000000000004">
      <c r="B705" s="7">
        <f>+D679-E679</f>
        <v>0</v>
      </c>
      <c r="C705" s="42" t="str">
        <f>IF(D679&lt;=E679,"YA NO TIENE FERIADOS","PUEDE SOLICITAR DIAS FERIADOS")</f>
        <v>YA NO TIENE FERIADOS</v>
      </c>
      <c r="D705" s="43"/>
      <c r="E705" s="43"/>
      <c r="F705" s="44"/>
    </row>
    <row r="706" spans="2:13" ht="19.2" thickBot="1" x14ac:dyDescent="0.5">
      <c r="C706" s="45" t="str">
        <f>IF(E679&gt;D679,"EXISTE UN ERROR","OK")</f>
        <v>OK</v>
      </c>
      <c r="D706" s="46"/>
      <c r="E706" s="46"/>
      <c r="F706" s="47"/>
    </row>
    <row r="708" spans="2:13" ht="19.2" thickBot="1" x14ac:dyDescent="0.5">
      <c r="B708" s="22" t="s">
        <v>129</v>
      </c>
      <c r="H708" s="22" t="str">
        <f>+B708</f>
        <v>RAMIREZ GUTIERREZ CAMILA JAVIERA</v>
      </c>
    </row>
    <row r="709" spans="2:13" ht="18.600000000000001" thickBot="1" x14ac:dyDescent="0.4">
      <c r="B709" s="5" t="s">
        <v>0</v>
      </c>
      <c r="C709" s="5" t="s">
        <v>1</v>
      </c>
      <c r="D709" s="5" t="s">
        <v>11</v>
      </c>
      <c r="E709" s="6" t="s">
        <v>2</v>
      </c>
      <c r="F709" s="6" t="s">
        <v>7</v>
      </c>
      <c r="H709" s="2" t="s">
        <v>3</v>
      </c>
      <c r="I709" s="3" t="s">
        <v>4</v>
      </c>
      <c r="J709" s="3" t="s">
        <v>5</v>
      </c>
      <c r="K709" s="3" t="s">
        <v>6</v>
      </c>
      <c r="L709" s="3" t="s">
        <v>7</v>
      </c>
      <c r="M709" s="4" t="s">
        <v>8</v>
      </c>
    </row>
    <row r="710" spans="2:13" ht="17.399999999999999" x14ac:dyDescent="0.45">
      <c r="B710" s="8">
        <v>0</v>
      </c>
      <c r="C710" s="9">
        <v>0</v>
      </c>
      <c r="D710" s="10">
        <f>+B710+C710</f>
        <v>0</v>
      </c>
      <c r="E710" s="10">
        <f>SUM(B711:B735)</f>
        <v>0</v>
      </c>
      <c r="F710" s="11"/>
      <c r="H710" s="13">
        <v>1</v>
      </c>
      <c r="I710" s="14"/>
      <c r="J710" s="27">
        <v>45803</v>
      </c>
      <c r="K710" s="27">
        <v>45803</v>
      </c>
      <c r="L710" s="29"/>
      <c r="M710" s="28"/>
    </row>
    <row r="711" spans="2:13" ht="17.399999999999999" x14ac:dyDescent="0.45">
      <c r="B711" s="17"/>
      <c r="C711" s="18">
        <v>0</v>
      </c>
      <c r="D711" s="26"/>
      <c r="E711" s="26"/>
      <c r="F711" s="18"/>
      <c r="H711" s="15">
        <v>1</v>
      </c>
      <c r="I711" s="14"/>
      <c r="J711" s="31">
        <v>45838</v>
      </c>
      <c r="K711" s="31">
        <v>45838</v>
      </c>
      <c r="L711" s="29"/>
      <c r="M711" s="29"/>
    </row>
    <row r="712" spans="2:13" ht="17.399999999999999" x14ac:dyDescent="0.45">
      <c r="B712" s="17"/>
      <c r="C712" s="18">
        <v>0</v>
      </c>
      <c r="D712" s="26"/>
      <c r="E712" s="26"/>
      <c r="F712" s="18"/>
      <c r="H712" s="15"/>
      <c r="I712" s="14"/>
      <c r="J712" s="31"/>
      <c r="K712" s="31"/>
      <c r="L712" s="29"/>
      <c r="M712" s="29"/>
    </row>
    <row r="713" spans="2:13" ht="17.399999999999999" x14ac:dyDescent="0.45">
      <c r="B713" s="17"/>
      <c r="C713" s="18">
        <v>0</v>
      </c>
      <c r="D713" s="26"/>
      <c r="E713" s="26"/>
      <c r="F713" s="18"/>
      <c r="H713" s="15"/>
      <c r="I713" s="14"/>
      <c r="J713" s="31"/>
      <c r="K713" s="31"/>
      <c r="L713" s="29"/>
      <c r="M713" s="29"/>
    </row>
    <row r="714" spans="2:13" ht="17.399999999999999" x14ac:dyDescent="0.45">
      <c r="B714" s="17"/>
      <c r="C714" s="18">
        <v>0</v>
      </c>
      <c r="D714" s="26"/>
      <c r="E714" s="26"/>
      <c r="F714" s="18"/>
      <c r="H714" s="15"/>
      <c r="I714" s="14"/>
      <c r="J714" s="31"/>
      <c r="K714" s="31"/>
      <c r="L714" s="29"/>
      <c r="M714" s="29"/>
    </row>
    <row r="715" spans="2:13" ht="17.399999999999999" x14ac:dyDescent="0.45">
      <c r="B715" s="17"/>
      <c r="C715" s="18">
        <v>0</v>
      </c>
      <c r="D715" s="26"/>
      <c r="E715" s="26"/>
      <c r="F715" s="18"/>
      <c r="H715" s="15"/>
      <c r="I715" s="14"/>
      <c r="J715" s="29"/>
      <c r="K715" s="29"/>
      <c r="L715" s="29"/>
      <c r="M715" s="29"/>
    </row>
    <row r="716" spans="2:13" ht="17.399999999999999" x14ac:dyDescent="0.45">
      <c r="B716" s="17"/>
      <c r="C716" s="18">
        <v>0</v>
      </c>
      <c r="D716" s="26"/>
      <c r="E716" s="26"/>
      <c r="F716" s="18"/>
      <c r="H716" s="15"/>
      <c r="I716" s="14"/>
      <c r="J716" s="29"/>
      <c r="K716" s="29"/>
      <c r="L716" s="29"/>
      <c r="M716" s="29"/>
    </row>
    <row r="717" spans="2:13" ht="17.399999999999999" x14ac:dyDescent="0.45">
      <c r="B717" s="17"/>
      <c r="C717" s="18">
        <v>0</v>
      </c>
      <c r="D717" s="26"/>
      <c r="E717" s="26"/>
      <c r="F717" s="18"/>
      <c r="H717" s="15"/>
      <c r="I717" s="14"/>
      <c r="J717" s="29"/>
      <c r="K717" s="29"/>
      <c r="L717" s="29"/>
      <c r="M717" s="29"/>
    </row>
    <row r="718" spans="2:13" ht="17.399999999999999" x14ac:dyDescent="0.45">
      <c r="B718" s="17"/>
      <c r="C718" s="18">
        <v>0</v>
      </c>
      <c r="D718" s="26"/>
      <c r="E718" s="26"/>
      <c r="F718" s="18"/>
      <c r="H718" s="15"/>
      <c r="I718" s="14"/>
      <c r="J718" s="29"/>
      <c r="K718" s="29"/>
      <c r="L718" s="29"/>
      <c r="M718" s="29"/>
    </row>
    <row r="719" spans="2:13" ht="17.399999999999999" x14ac:dyDescent="0.45">
      <c r="B719" s="17"/>
      <c r="C719" s="18">
        <v>0</v>
      </c>
      <c r="D719" s="26"/>
      <c r="E719" s="26"/>
      <c r="F719" s="18"/>
      <c r="H719" s="15"/>
      <c r="I719" s="14"/>
      <c r="J719" s="29"/>
      <c r="K719" s="29"/>
      <c r="L719" s="29"/>
      <c r="M719" s="29"/>
    </row>
    <row r="720" spans="2:13" ht="17.399999999999999" x14ac:dyDescent="0.45">
      <c r="B720" s="17"/>
      <c r="C720" s="18">
        <v>0</v>
      </c>
      <c r="D720" s="18"/>
      <c r="E720" s="18"/>
      <c r="F720" s="18"/>
      <c r="H720" s="15"/>
      <c r="I720" s="14"/>
      <c r="J720" s="29"/>
      <c r="K720" s="29"/>
      <c r="L720" s="29"/>
      <c r="M720" s="29"/>
    </row>
    <row r="721" spans="2:13" ht="18" thickBot="1" x14ac:dyDescent="0.5">
      <c r="B721" s="17"/>
      <c r="C721" s="18">
        <v>0</v>
      </c>
      <c r="D721" s="18"/>
      <c r="E721" s="18"/>
      <c r="F721" s="18"/>
      <c r="H721" s="16"/>
      <c r="I721" s="14"/>
      <c r="J721" s="30"/>
      <c r="K721" s="30"/>
      <c r="L721" s="30"/>
      <c r="M721" s="30"/>
    </row>
    <row r="722" spans="2:13" ht="21.6" thickBot="1" x14ac:dyDescent="0.55000000000000004">
      <c r="B722" s="17"/>
      <c r="C722" s="18">
        <v>0</v>
      </c>
      <c r="D722" s="19"/>
      <c r="E722" s="19"/>
      <c r="F722" s="19"/>
      <c r="H722" s="12">
        <f>SUM(H710:H721)</f>
        <v>2</v>
      </c>
      <c r="I722" s="39" t="str">
        <f>IF(H722=2,"YA NO PUEDE SOLICITAR DIAS ADMINISTRATIVOS","PUEDE SOLICITAR DIAS ADMINISTRATIVOS")</f>
        <v>YA NO PUEDE SOLICITAR DIAS ADMINISTRATIVOS</v>
      </c>
      <c r="J722" s="40"/>
      <c r="K722" s="40"/>
      <c r="L722" s="40"/>
      <c r="M722" s="41"/>
    </row>
    <row r="723" spans="2:13" ht="21.6" thickBot="1" x14ac:dyDescent="0.55000000000000004">
      <c r="B723" s="17"/>
      <c r="C723" s="18">
        <v>0</v>
      </c>
      <c r="D723" s="19"/>
      <c r="E723" s="19"/>
      <c r="F723" s="19"/>
      <c r="H723" s="23">
        <f>2-H722</f>
        <v>0</v>
      </c>
      <c r="I723" s="39" t="str">
        <f>IF(H723=0,"YA NO CUENTA CON ADMINISTRATIVOS","OK")</f>
        <v>YA NO CUENTA CON ADMINISTRATIVOS</v>
      </c>
      <c r="J723" s="40"/>
      <c r="K723" s="40"/>
      <c r="L723" s="40"/>
      <c r="M723" s="41"/>
    </row>
    <row r="724" spans="2:13" ht="17.399999999999999" x14ac:dyDescent="0.45">
      <c r="B724" s="17"/>
      <c r="C724" s="18">
        <v>0</v>
      </c>
      <c r="D724" s="19"/>
      <c r="E724" s="19"/>
      <c r="F724" s="19"/>
      <c r="H724" s="1"/>
    </row>
    <row r="725" spans="2:13" ht="17.399999999999999" x14ac:dyDescent="0.45">
      <c r="B725" s="17"/>
      <c r="C725" s="18">
        <v>0</v>
      </c>
      <c r="D725" s="19"/>
      <c r="E725" s="19"/>
      <c r="F725" s="19"/>
    </row>
    <row r="726" spans="2:13" ht="17.399999999999999" x14ac:dyDescent="0.45">
      <c r="B726" s="17"/>
      <c r="C726" s="18">
        <v>0</v>
      </c>
      <c r="D726" s="19"/>
      <c r="E726" s="19"/>
      <c r="F726" s="19"/>
      <c r="H726" s="24" t="s">
        <v>122</v>
      </c>
      <c r="I726" s="24"/>
      <c r="J726" s="24"/>
      <c r="K726" s="25"/>
      <c r="L726" s="25"/>
    </row>
    <row r="727" spans="2:13" ht="17.399999999999999" x14ac:dyDescent="0.45">
      <c r="B727" s="17"/>
      <c r="C727" s="18">
        <v>0</v>
      </c>
      <c r="D727" s="19"/>
      <c r="E727" s="19"/>
      <c r="F727" s="19"/>
      <c r="H727" s="24" t="s">
        <v>30</v>
      </c>
      <c r="K727" s="25"/>
      <c r="L727" s="32"/>
      <c r="M727" s="33" t="s">
        <v>27</v>
      </c>
    </row>
    <row r="728" spans="2:13" ht="17.399999999999999" x14ac:dyDescent="0.45">
      <c r="B728" s="17"/>
      <c r="C728" s="18">
        <v>0</v>
      </c>
      <c r="D728" s="19"/>
      <c r="E728" s="19"/>
      <c r="F728" s="19"/>
      <c r="H728" s="24" t="s">
        <v>88</v>
      </c>
      <c r="K728" s="25">
        <v>45779</v>
      </c>
      <c r="L728" s="25">
        <v>45900</v>
      </c>
    </row>
    <row r="729" spans="2:13" ht="17.399999999999999" x14ac:dyDescent="0.45">
      <c r="B729" s="17"/>
      <c r="C729" s="18">
        <v>0</v>
      </c>
      <c r="D729" s="19"/>
      <c r="E729" s="19"/>
      <c r="F729" s="19"/>
    </row>
    <row r="730" spans="2:13" ht="17.399999999999999" x14ac:dyDescent="0.45">
      <c r="B730" s="17"/>
      <c r="C730" s="18">
        <v>0</v>
      </c>
      <c r="D730" s="19"/>
      <c r="E730" s="19"/>
      <c r="F730" s="19"/>
    </row>
    <row r="731" spans="2:13" ht="17.399999999999999" x14ac:dyDescent="0.45">
      <c r="B731" s="17"/>
      <c r="C731" s="18">
        <v>0</v>
      </c>
      <c r="D731" s="19"/>
      <c r="E731" s="19"/>
      <c r="F731" s="19"/>
    </row>
    <row r="732" spans="2:13" ht="17.399999999999999" x14ac:dyDescent="0.45">
      <c r="B732" s="17"/>
      <c r="C732" s="18">
        <v>0</v>
      </c>
      <c r="D732" s="19"/>
      <c r="E732" s="19"/>
      <c r="F732" s="19"/>
    </row>
    <row r="733" spans="2:13" ht="17.399999999999999" x14ac:dyDescent="0.45">
      <c r="B733" s="17"/>
      <c r="C733" s="18">
        <v>0</v>
      </c>
      <c r="D733" s="19"/>
      <c r="E733" s="19"/>
      <c r="F733" s="19"/>
    </row>
    <row r="734" spans="2:13" ht="17.399999999999999" x14ac:dyDescent="0.45">
      <c r="B734" s="17"/>
      <c r="C734" s="18">
        <v>0</v>
      </c>
      <c r="D734" s="19"/>
      <c r="E734" s="19"/>
      <c r="F734" s="19"/>
    </row>
    <row r="735" spans="2:13" ht="18" thickBot="1" x14ac:dyDescent="0.5">
      <c r="B735" s="17"/>
      <c r="C735" s="20">
        <v>0</v>
      </c>
      <c r="D735" s="21"/>
      <c r="E735" s="21"/>
      <c r="F735" s="21"/>
    </row>
    <row r="736" spans="2:13" ht="21.6" thickBot="1" x14ac:dyDescent="0.55000000000000004">
      <c r="B736" s="7">
        <f>+D710-E710</f>
        <v>0</v>
      </c>
      <c r="C736" s="42" t="str">
        <f>IF(D710&lt;=E710,"YA NO TIENE FERIADOS","PUEDE SOLICITAR DIAS FERIADOS")</f>
        <v>YA NO TIENE FERIADOS</v>
      </c>
      <c r="D736" s="43"/>
      <c r="E736" s="43"/>
      <c r="F736" s="44"/>
    </row>
    <row r="737" spans="2:13" ht="19.2" thickBot="1" x14ac:dyDescent="0.5">
      <c r="C737" s="45" t="str">
        <f>IF(E710&gt;D710,"EXISTE UN ERROR","OK")</f>
        <v>OK</v>
      </c>
      <c r="D737" s="46"/>
      <c r="E737" s="46"/>
      <c r="F737" s="47"/>
    </row>
    <row r="739" spans="2:13" ht="19.2" thickBot="1" x14ac:dyDescent="0.5">
      <c r="B739" s="22" t="s">
        <v>131</v>
      </c>
      <c r="H739" s="22" t="str">
        <f>+B739</f>
        <v>ESTRADA GUTIERREZ EVELYN FRANCHESCA</v>
      </c>
    </row>
    <row r="740" spans="2:13" ht="18.600000000000001" thickBot="1" x14ac:dyDescent="0.4">
      <c r="B740" s="5" t="s">
        <v>0</v>
      </c>
      <c r="C740" s="5" t="s">
        <v>1</v>
      </c>
      <c r="D740" s="5" t="s">
        <v>11</v>
      </c>
      <c r="E740" s="6" t="s">
        <v>2</v>
      </c>
      <c r="F740" s="6" t="s">
        <v>7</v>
      </c>
      <c r="H740" s="2" t="s">
        <v>3</v>
      </c>
      <c r="I740" s="3" t="s">
        <v>4</v>
      </c>
      <c r="J740" s="3" t="s">
        <v>5</v>
      </c>
      <c r="K740" s="3" t="s">
        <v>6</v>
      </c>
      <c r="L740" s="3" t="s">
        <v>7</v>
      </c>
      <c r="M740" s="4" t="s">
        <v>8</v>
      </c>
    </row>
    <row r="741" spans="2:13" ht="17.399999999999999" x14ac:dyDescent="0.45">
      <c r="B741" s="8">
        <v>0</v>
      </c>
      <c r="C741" s="9">
        <v>0</v>
      </c>
      <c r="D741" s="10">
        <f>+B741+C741</f>
        <v>0</v>
      </c>
      <c r="E741" s="10">
        <f>SUM(B742:B766)</f>
        <v>0</v>
      </c>
      <c r="F741" s="11"/>
      <c r="H741" s="13">
        <v>1</v>
      </c>
      <c r="I741" s="14"/>
      <c r="J741" s="27">
        <v>45841</v>
      </c>
      <c r="K741" s="27">
        <v>45841</v>
      </c>
      <c r="L741" s="29"/>
      <c r="M741" s="28"/>
    </row>
    <row r="742" spans="2:13" ht="17.399999999999999" x14ac:dyDescent="0.45">
      <c r="B742" s="17"/>
      <c r="C742" s="18">
        <v>0</v>
      </c>
      <c r="D742" s="26"/>
      <c r="E742" s="26"/>
      <c r="F742" s="18"/>
      <c r="H742" s="15">
        <v>1</v>
      </c>
      <c r="I742" s="14"/>
      <c r="J742" s="31">
        <v>45860</v>
      </c>
      <c r="K742" s="31">
        <v>45860</v>
      </c>
      <c r="L742" s="29"/>
      <c r="M742" s="29"/>
    </row>
    <row r="743" spans="2:13" ht="17.399999999999999" x14ac:dyDescent="0.45">
      <c r="B743" s="17"/>
      <c r="C743" s="18">
        <v>0</v>
      </c>
      <c r="D743" s="26"/>
      <c r="E743" s="26"/>
      <c r="F743" s="18"/>
      <c r="H743" s="15"/>
      <c r="I743" s="14"/>
      <c r="J743" s="31"/>
      <c r="K743" s="31"/>
      <c r="L743" s="29"/>
      <c r="M743" s="29"/>
    </row>
    <row r="744" spans="2:13" ht="17.399999999999999" x14ac:dyDescent="0.45">
      <c r="B744" s="17"/>
      <c r="C744" s="18">
        <v>0</v>
      </c>
      <c r="D744" s="26"/>
      <c r="E744" s="26"/>
      <c r="F744" s="18"/>
      <c r="H744" s="15"/>
      <c r="I744" s="14"/>
      <c r="J744" s="31"/>
      <c r="K744" s="31"/>
      <c r="L744" s="29"/>
      <c r="M744" s="29"/>
    </row>
    <row r="745" spans="2:13" ht="17.399999999999999" x14ac:dyDescent="0.45">
      <c r="B745" s="17"/>
      <c r="C745" s="18">
        <v>0</v>
      </c>
      <c r="D745" s="26"/>
      <c r="E745" s="26"/>
      <c r="F745" s="18"/>
      <c r="H745" s="15"/>
      <c r="I745" s="14"/>
      <c r="J745" s="31"/>
      <c r="K745" s="31"/>
      <c r="L745" s="29"/>
      <c r="M745" s="29"/>
    </row>
    <row r="746" spans="2:13" ht="17.399999999999999" x14ac:dyDescent="0.45">
      <c r="B746" s="17"/>
      <c r="C746" s="18">
        <v>0</v>
      </c>
      <c r="D746" s="26"/>
      <c r="E746" s="26"/>
      <c r="F746" s="18"/>
      <c r="H746" s="15"/>
      <c r="I746" s="14"/>
      <c r="J746" s="29"/>
      <c r="K746" s="29"/>
      <c r="L746" s="29"/>
      <c r="M746" s="29"/>
    </row>
    <row r="747" spans="2:13" ht="17.399999999999999" x14ac:dyDescent="0.45">
      <c r="B747" s="17"/>
      <c r="C747" s="18">
        <v>0</v>
      </c>
      <c r="D747" s="26"/>
      <c r="E747" s="26"/>
      <c r="F747" s="18"/>
      <c r="H747" s="15"/>
      <c r="I747" s="14"/>
      <c r="J747" s="29"/>
      <c r="K747" s="29"/>
      <c r="L747" s="29"/>
      <c r="M747" s="29"/>
    </row>
    <row r="748" spans="2:13" ht="17.399999999999999" x14ac:dyDescent="0.45">
      <c r="B748" s="17"/>
      <c r="C748" s="18">
        <v>0</v>
      </c>
      <c r="D748" s="26"/>
      <c r="E748" s="26"/>
      <c r="F748" s="18"/>
      <c r="H748" s="15"/>
      <c r="I748" s="14"/>
      <c r="J748" s="29"/>
      <c r="K748" s="29"/>
      <c r="L748" s="29"/>
      <c r="M748" s="29"/>
    </row>
    <row r="749" spans="2:13" ht="17.399999999999999" x14ac:dyDescent="0.45">
      <c r="B749" s="17"/>
      <c r="C749" s="18">
        <v>0</v>
      </c>
      <c r="D749" s="26"/>
      <c r="E749" s="26"/>
      <c r="F749" s="18"/>
      <c r="H749" s="15"/>
      <c r="I749" s="14"/>
      <c r="J749" s="29"/>
      <c r="K749" s="29"/>
      <c r="L749" s="29"/>
      <c r="M749" s="29"/>
    </row>
    <row r="750" spans="2:13" ht="17.399999999999999" x14ac:dyDescent="0.45">
      <c r="B750" s="17"/>
      <c r="C750" s="18">
        <v>0</v>
      </c>
      <c r="D750" s="26"/>
      <c r="E750" s="26"/>
      <c r="F750" s="18"/>
      <c r="H750" s="15"/>
      <c r="I750" s="14"/>
      <c r="J750" s="29"/>
      <c r="K750" s="29"/>
      <c r="L750" s="29"/>
      <c r="M750" s="29"/>
    </row>
    <row r="751" spans="2:13" ht="17.399999999999999" x14ac:dyDescent="0.45">
      <c r="B751" s="17"/>
      <c r="C751" s="18">
        <v>0</v>
      </c>
      <c r="D751" s="18"/>
      <c r="E751" s="18"/>
      <c r="F751" s="18"/>
      <c r="H751" s="15"/>
      <c r="I751" s="14"/>
      <c r="J751" s="29"/>
      <c r="K751" s="29"/>
      <c r="L751" s="29"/>
      <c r="M751" s="29"/>
    </row>
    <row r="752" spans="2:13" ht="18" thickBot="1" x14ac:dyDescent="0.5">
      <c r="B752" s="17"/>
      <c r="C752" s="18">
        <v>0</v>
      </c>
      <c r="D752" s="18"/>
      <c r="E752" s="18"/>
      <c r="F752" s="18"/>
      <c r="H752" s="16"/>
      <c r="I752" s="14"/>
      <c r="J752" s="30"/>
      <c r="K752" s="30"/>
      <c r="L752" s="30"/>
      <c r="M752" s="30"/>
    </row>
    <row r="753" spans="2:13" ht="21.6" thickBot="1" x14ac:dyDescent="0.55000000000000004">
      <c r="B753" s="17"/>
      <c r="C753" s="18">
        <v>0</v>
      </c>
      <c r="D753" s="19"/>
      <c r="E753" s="19"/>
      <c r="F753" s="19"/>
      <c r="H753" s="12">
        <f>SUM(H741:H752)</f>
        <v>2</v>
      </c>
      <c r="I753" s="39" t="str">
        <f>IF(H753=6,"YA NO PUEDE SOLICITAR DIAS ADMINISTRATIVOS","PUEDE SOLICITAR DIAS ADMINISTRATIVOS")</f>
        <v>PUEDE SOLICITAR DIAS ADMINISTRATIVOS</v>
      </c>
      <c r="J753" s="40"/>
      <c r="K753" s="40"/>
      <c r="L753" s="40"/>
      <c r="M753" s="41"/>
    </row>
    <row r="754" spans="2:13" ht="21.6" thickBot="1" x14ac:dyDescent="0.55000000000000004">
      <c r="B754" s="17"/>
      <c r="C754" s="18">
        <v>0</v>
      </c>
      <c r="D754" s="19"/>
      <c r="E754" s="19"/>
      <c r="F754" s="19"/>
      <c r="H754" s="23">
        <f>6-H753</f>
        <v>4</v>
      </c>
      <c r="I754" s="39" t="str">
        <f>IF(H754=0,"YA NO CUENTA CON ADMINISTRATIVOS","OK")</f>
        <v>OK</v>
      </c>
      <c r="J754" s="40"/>
      <c r="K754" s="40"/>
      <c r="L754" s="40"/>
      <c r="M754" s="41"/>
    </row>
    <row r="755" spans="2:13" ht="17.399999999999999" x14ac:dyDescent="0.45">
      <c r="B755" s="17"/>
      <c r="C755" s="18">
        <v>0</v>
      </c>
      <c r="D755" s="19"/>
      <c r="E755" s="19"/>
      <c r="F755" s="19"/>
      <c r="H755" s="1"/>
    </row>
    <row r="756" spans="2:13" ht="17.399999999999999" x14ac:dyDescent="0.45">
      <c r="B756" s="17"/>
      <c r="C756" s="18">
        <v>0</v>
      </c>
      <c r="D756" s="19"/>
      <c r="E756" s="19"/>
      <c r="F756" s="19"/>
    </row>
    <row r="757" spans="2:13" ht="17.399999999999999" x14ac:dyDescent="0.45">
      <c r="B757" s="17"/>
      <c r="C757" s="18">
        <v>0</v>
      </c>
      <c r="D757" s="19"/>
      <c r="E757" s="19"/>
      <c r="F757" s="19"/>
      <c r="H757" s="24" t="s">
        <v>122</v>
      </c>
      <c r="I757" s="24"/>
      <c r="J757" s="24"/>
      <c r="K757" s="25"/>
      <c r="L757" s="25"/>
    </row>
    <row r="758" spans="2:13" ht="17.399999999999999" x14ac:dyDescent="0.45">
      <c r="B758" s="17"/>
      <c r="C758" s="18">
        <v>0</v>
      </c>
      <c r="D758" s="19"/>
      <c r="E758" s="19"/>
      <c r="F758" s="19"/>
      <c r="H758" s="24" t="s">
        <v>30</v>
      </c>
      <c r="K758" s="25"/>
      <c r="L758" s="32"/>
      <c r="M758" s="33" t="s">
        <v>27</v>
      </c>
    </row>
    <row r="759" spans="2:13" ht="17.399999999999999" x14ac:dyDescent="0.45">
      <c r="B759" s="17"/>
      <c r="C759" s="18">
        <v>0</v>
      </c>
      <c r="D759" s="19"/>
      <c r="E759" s="19"/>
      <c r="F759" s="19"/>
      <c r="H759" s="24" t="s">
        <v>88</v>
      </c>
      <c r="K759" s="25">
        <v>45779</v>
      </c>
      <c r="L759" s="25">
        <v>45900</v>
      </c>
    </row>
    <row r="760" spans="2:13" ht="17.399999999999999" x14ac:dyDescent="0.45">
      <c r="B760" s="17"/>
      <c r="C760" s="18">
        <v>0</v>
      </c>
      <c r="D760" s="19"/>
      <c r="E760" s="19"/>
      <c r="F760" s="19"/>
    </row>
    <row r="761" spans="2:13" ht="17.399999999999999" x14ac:dyDescent="0.45">
      <c r="B761" s="17"/>
      <c r="C761" s="18">
        <v>0</v>
      </c>
      <c r="D761" s="19"/>
      <c r="E761" s="19"/>
      <c r="F761" s="19"/>
    </row>
    <row r="762" spans="2:13" ht="17.399999999999999" x14ac:dyDescent="0.45">
      <c r="B762" s="17"/>
      <c r="C762" s="18">
        <v>0</v>
      </c>
      <c r="D762" s="19"/>
      <c r="E762" s="19"/>
      <c r="F762" s="19"/>
    </row>
    <row r="763" spans="2:13" ht="17.399999999999999" x14ac:dyDescent="0.45">
      <c r="B763" s="17"/>
      <c r="C763" s="18">
        <v>0</v>
      </c>
      <c r="D763" s="19"/>
      <c r="E763" s="19"/>
      <c r="F763" s="19"/>
    </row>
    <row r="764" spans="2:13" ht="17.399999999999999" x14ac:dyDescent="0.45">
      <c r="B764" s="17"/>
      <c r="C764" s="18">
        <v>0</v>
      </c>
      <c r="D764" s="19"/>
      <c r="E764" s="19"/>
      <c r="F764" s="19"/>
    </row>
    <row r="765" spans="2:13" ht="17.399999999999999" x14ac:dyDescent="0.45">
      <c r="B765" s="17"/>
      <c r="C765" s="18">
        <v>0</v>
      </c>
      <c r="D765" s="19"/>
      <c r="E765" s="19"/>
      <c r="F765" s="19"/>
    </row>
    <row r="766" spans="2:13" ht="18" thickBot="1" x14ac:dyDescent="0.5">
      <c r="B766" s="17"/>
      <c r="C766" s="20">
        <v>0</v>
      </c>
      <c r="D766" s="21"/>
      <c r="E766" s="21"/>
      <c r="F766" s="21"/>
    </row>
    <row r="767" spans="2:13" ht="21.6" thickBot="1" x14ac:dyDescent="0.55000000000000004">
      <c r="B767" s="7">
        <f>+D741-E741</f>
        <v>0</v>
      </c>
      <c r="C767" s="42" t="str">
        <f>IF(D741&lt;=E741,"YA NO TIENE FERIADOS","PUEDE SOLICITAR DIAS FERIADOS")</f>
        <v>YA NO TIENE FERIADOS</v>
      </c>
      <c r="D767" s="43"/>
      <c r="E767" s="43"/>
      <c r="F767" s="44"/>
    </row>
    <row r="768" spans="2:13" ht="19.2" thickBot="1" x14ac:dyDescent="0.5">
      <c r="C768" s="45" t="str">
        <f>IF(E741&gt;D741,"EXISTE UN ERROR","OK")</f>
        <v>OK</v>
      </c>
      <c r="D768" s="46"/>
      <c r="E768" s="46"/>
      <c r="F768" s="47"/>
    </row>
    <row r="770" spans="2:13" ht="19.2" thickBot="1" x14ac:dyDescent="0.5">
      <c r="B770" s="22" t="s">
        <v>132</v>
      </c>
      <c r="H770" s="22" t="str">
        <f>+B770</f>
        <v>HERNANDEZ BUGUEÑO JOSEFA PAZ</v>
      </c>
    </row>
    <row r="771" spans="2:13" ht="18.600000000000001" thickBot="1" x14ac:dyDescent="0.4">
      <c r="B771" s="5" t="s">
        <v>0</v>
      </c>
      <c r="C771" s="5" t="s">
        <v>1</v>
      </c>
      <c r="D771" s="5" t="s">
        <v>11</v>
      </c>
      <c r="E771" s="6" t="s">
        <v>2</v>
      </c>
      <c r="F771" s="6" t="s">
        <v>7</v>
      </c>
      <c r="H771" s="2" t="s">
        <v>3</v>
      </c>
      <c r="I771" s="3" t="s">
        <v>4</v>
      </c>
      <c r="J771" s="3" t="s">
        <v>5</v>
      </c>
      <c r="K771" s="3" t="s">
        <v>6</v>
      </c>
      <c r="L771" s="3" t="s">
        <v>7</v>
      </c>
      <c r="M771" s="4" t="s">
        <v>8</v>
      </c>
    </row>
    <row r="772" spans="2:13" ht="17.399999999999999" x14ac:dyDescent="0.45">
      <c r="B772" s="8">
        <v>0</v>
      </c>
      <c r="C772" s="9">
        <v>0</v>
      </c>
      <c r="D772" s="10">
        <f>+B772+C772</f>
        <v>0</v>
      </c>
      <c r="E772" s="10">
        <f>SUM(B773:B797)</f>
        <v>0</v>
      </c>
      <c r="F772" s="11"/>
      <c r="H772" s="13">
        <v>0.5</v>
      </c>
      <c r="I772" s="14" t="s">
        <v>9</v>
      </c>
      <c r="J772" s="27">
        <v>45813</v>
      </c>
      <c r="K772" s="27">
        <v>45813</v>
      </c>
      <c r="L772" s="29"/>
      <c r="M772" s="28"/>
    </row>
    <row r="773" spans="2:13" ht="17.399999999999999" x14ac:dyDescent="0.45">
      <c r="B773" s="17"/>
      <c r="C773" s="18">
        <v>0</v>
      </c>
      <c r="D773" s="26"/>
      <c r="E773" s="26"/>
      <c r="F773" s="18"/>
      <c r="H773" s="15"/>
      <c r="I773" s="14"/>
      <c r="J773" s="31"/>
      <c r="K773" s="31"/>
      <c r="L773" s="29"/>
      <c r="M773" s="29"/>
    </row>
    <row r="774" spans="2:13" ht="17.399999999999999" x14ac:dyDescent="0.45">
      <c r="B774" s="17"/>
      <c r="C774" s="18">
        <v>0</v>
      </c>
      <c r="D774" s="26"/>
      <c r="E774" s="26"/>
      <c r="F774" s="18"/>
      <c r="H774" s="15"/>
      <c r="I774" s="14"/>
      <c r="J774" s="31"/>
      <c r="K774" s="31"/>
      <c r="L774" s="29"/>
      <c r="M774" s="29"/>
    </row>
    <row r="775" spans="2:13" ht="17.399999999999999" x14ac:dyDescent="0.45">
      <c r="B775" s="17"/>
      <c r="C775" s="18">
        <v>0</v>
      </c>
      <c r="D775" s="26"/>
      <c r="E775" s="26"/>
      <c r="F775" s="18"/>
      <c r="H775" s="15"/>
      <c r="I775" s="14"/>
      <c r="J775" s="31"/>
      <c r="K775" s="31"/>
      <c r="L775" s="29"/>
      <c r="M775" s="29"/>
    </row>
    <row r="776" spans="2:13" ht="17.399999999999999" x14ac:dyDescent="0.45">
      <c r="B776" s="17"/>
      <c r="C776" s="18">
        <v>0</v>
      </c>
      <c r="D776" s="26"/>
      <c r="E776" s="26"/>
      <c r="F776" s="18"/>
      <c r="H776" s="15"/>
      <c r="I776" s="14"/>
      <c r="J776" s="31"/>
      <c r="K776" s="31"/>
      <c r="L776" s="29"/>
      <c r="M776" s="29"/>
    </row>
    <row r="777" spans="2:13" ht="17.399999999999999" x14ac:dyDescent="0.45">
      <c r="B777" s="17"/>
      <c r="C777" s="18">
        <v>0</v>
      </c>
      <c r="D777" s="26"/>
      <c r="E777" s="26"/>
      <c r="F777" s="18"/>
      <c r="H777" s="15"/>
      <c r="I777" s="14"/>
      <c r="J777" s="29"/>
      <c r="K777" s="29"/>
      <c r="L777" s="29"/>
      <c r="M777" s="29"/>
    </row>
    <row r="778" spans="2:13" ht="17.399999999999999" x14ac:dyDescent="0.45">
      <c r="B778" s="17"/>
      <c r="C778" s="18">
        <v>0</v>
      </c>
      <c r="D778" s="26"/>
      <c r="E778" s="26"/>
      <c r="F778" s="18"/>
      <c r="H778" s="15"/>
      <c r="I778" s="14"/>
      <c r="J778" s="29"/>
      <c r="K778" s="29"/>
      <c r="L778" s="29"/>
      <c r="M778" s="29"/>
    </row>
    <row r="779" spans="2:13" ht="17.399999999999999" x14ac:dyDescent="0.45">
      <c r="B779" s="17"/>
      <c r="C779" s="18">
        <v>0</v>
      </c>
      <c r="D779" s="26"/>
      <c r="E779" s="26"/>
      <c r="F779" s="18"/>
      <c r="H779" s="15"/>
      <c r="I779" s="14"/>
      <c r="J779" s="29"/>
      <c r="K779" s="29"/>
      <c r="L779" s="29"/>
      <c r="M779" s="29"/>
    </row>
    <row r="780" spans="2:13" ht="17.399999999999999" x14ac:dyDescent="0.45">
      <c r="B780" s="17"/>
      <c r="C780" s="18">
        <v>0</v>
      </c>
      <c r="D780" s="26"/>
      <c r="E780" s="26"/>
      <c r="F780" s="18"/>
      <c r="H780" s="15"/>
      <c r="I780" s="14"/>
      <c r="J780" s="29"/>
      <c r="K780" s="29"/>
      <c r="L780" s="29"/>
      <c r="M780" s="29"/>
    </row>
    <row r="781" spans="2:13" ht="17.399999999999999" x14ac:dyDescent="0.45">
      <c r="B781" s="17"/>
      <c r="C781" s="18">
        <v>0</v>
      </c>
      <c r="D781" s="26"/>
      <c r="E781" s="26"/>
      <c r="F781" s="18"/>
      <c r="H781" s="15"/>
      <c r="I781" s="14"/>
      <c r="J781" s="29"/>
      <c r="K781" s="29"/>
      <c r="L781" s="29"/>
      <c r="M781" s="29"/>
    </row>
    <row r="782" spans="2:13" ht="17.399999999999999" x14ac:dyDescent="0.45">
      <c r="B782" s="17"/>
      <c r="C782" s="18">
        <v>0</v>
      </c>
      <c r="D782" s="18"/>
      <c r="E782" s="18"/>
      <c r="F782" s="18"/>
      <c r="H782" s="15"/>
      <c r="I782" s="14"/>
      <c r="J782" s="29"/>
      <c r="K782" s="29"/>
      <c r="L782" s="29"/>
      <c r="M782" s="29"/>
    </row>
    <row r="783" spans="2:13" ht="18" thickBot="1" x14ac:dyDescent="0.5">
      <c r="B783" s="17"/>
      <c r="C783" s="18">
        <v>0</v>
      </c>
      <c r="D783" s="18"/>
      <c r="E783" s="18"/>
      <c r="F783" s="18"/>
      <c r="H783" s="16"/>
      <c r="I783" s="14"/>
      <c r="J783" s="30"/>
      <c r="K783" s="30"/>
      <c r="L783" s="30"/>
      <c r="M783" s="30"/>
    </row>
    <row r="784" spans="2:13" ht="21.6" thickBot="1" x14ac:dyDescent="0.55000000000000004">
      <c r="B784" s="17"/>
      <c r="C784" s="18">
        <v>0</v>
      </c>
      <c r="D784" s="19"/>
      <c r="E784" s="19"/>
      <c r="F784" s="19"/>
      <c r="H784" s="12">
        <f>SUM(H772:H783)</f>
        <v>0.5</v>
      </c>
      <c r="I784" s="39" t="str">
        <f>IF(H784=3,"YA NO PUEDE SOLICITAR DIAS ADMINISTRATIVOS","PUEDE SOLICITAR DIAS ADMINISTRATIVOS")</f>
        <v>PUEDE SOLICITAR DIAS ADMINISTRATIVOS</v>
      </c>
      <c r="J784" s="40"/>
      <c r="K784" s="40"/>
      <c r="L784" s="40"/>
      <c r="M784" s="41"/>
    </row>
    <row r="785" spans="2:13" ht="21.6" thickBot="1" x14ac:dyDescent="0.55000000000000004">
      <c r="B785" s="17"/>
      <c r="C785" s="18">
        <v>0</v>
      </c>
      <c r="D785" s="19"/>
      <c r="E785" s="19"/>
      <c r="F785" s="19"/>
      <c r="H785" s="23">
        <f>3-H784</f>
        <v>2.5</v>
      </c>
      <c r="I785" s="39" t="str">
        <f>IF(H785=0,"YA NO CUENTA CON ADMINISTRATIVOS","OK")</f>
        <v>OK</v>
      </c>
      <c r="J785" s="40"/>
      <c r="K785" s="40"/>
      <c r="L785" s="40"/>
      <c r="M785" s="41"/>
    </row>
    <row r="786" spans="2:13" ht="17.399999999999999" x14ac:dyDescent="0.45">
      <c r="B786" s="17"/>
      <c r="C786" s="18">
        <v>0</v>
      </c>
      <c r="D786" s="19"/>
      <c r="E786" s="19"/>
      <c r="F786" s="19"/>
      <c r="H786" s="1"/>
    </row>
    <row r="787" spans="2:13" ht="17.399999999999999" x14ac:dyDescent="0.45">
      <c r="B787" s="17"/>
      <c r="C787" s="18">
        <v>0</v>
      </c>
      <c r="D787" s="19"/>
      <c r="E787" s="19"/>
      <c r="F787" s="19"/>
    </row>
    <row r="788" spans="2:13" ht="17.399999999999999" x14ac:dyDescent="0.45">
      <c r="B788" s="17"/>
      <c r="C788" s="18">
        <v>0</v>
      </c>
      <c r="D788" s="19"/>
      <c r="E788" s="19"/>
      <c r="F788" s="19"/>
      <c r="H788" s="24" t="s">
        <v>122</v>
      </c>
      <c r="I788" s="24"/>
      <c r="J788" s="24"/>
      <c r="K788" s="25"/>
      <c r="L788" s="25"/>
    </row>
    <row r="789" spans="2:13" ht="17.399999999999999" x14ac:dyDescent="0.45">
      <c r="B789" s="17"/>
      <c r="C789" s="18">
        <v>0</v>
      </c>
      <c r="D789" s="19"/>
      <c r="E789" s="19"/>
      <c r="F789" s="19"/>
      <c r="H789" s="24" t="s">
        <v>30</v>
      </c>
      <c r="K789" s="25"/>
      <c r="L789" s="32"/>
      <c r="M789" s="33" t="s">
        <v>27</v>
      </c>
    </row>
    <row r="790" spans="2:13" ht="17.399999999999999" x14ac:dyDescent="0.45">
      <c r="B790" s="17"/>
      <c r="C790" s="18">
        <v>0</v>
      </c>
      <c r="D790" s="19"/>
      <c r="E790" s="19"/>
      <c r="F790" s="19"/>
      <c r="H790" s="24" t="s">
        <v>88</v>
      </c>
      <c r="K790" s="25" t="s">
        <v>133</v>
      </c>
      <c r="L790" s="25">
        <v>45900</v>
      </c>
    </row>
    <row r="791" spans="2:13" ht="17.399999999999999" x14ac:dyDescent="0.45">
      <c r="B791" s="17"/>
      <c r="C791" s="18">
        <v>0</v>
      </c>
      <c r="D791" s="19"/>
      <c r="E791" s="19"/>
      <c r="F791" s="19"/>
    </row>
    <row r="792" spans="2:13" ht="17.399999999999999" x14ac:dyDescent="0.45">
      <c r="B792" s="17"/>
      <c r="C792" s="18">
        <v>0</v>
      </c>
      <c r="D792" s="19"/>
      <c r="E792" s="19"/>
      <c r="F792" s="19"/>
    </row>
    <row r="793" spans="2:13" ht="17.399999999999999" x14ac:dyDescent="0.45">
      <c r="B793" s="17"/>
      <c r="C793" s="18">
        <v>0</v>
      </c>
      <c r="D793" s="19"/>
      <c r="E793" s="19"/>
      <c r="F793" s="19"/>
    </row>
    <row r="794" spans="2:13" ht="17.399999999999999" x14ac:dyDescent="0.45">
      <c r="B794" s="17"/>
      <c r="C794" s="18">
        <v>0</v>
      </c>
      <c r="D794" s="19"/>
      <c r="E794" s="19"/>
      <c r="F794" s="19"/>
    </row>
    <row r="795" spans="2:13" ht="17.399999999999999" x14ac:dyDescent="0.45">
      <c r="B795" s="17"/>
      <c r="C795" s="18">
        <v>0</v>
      </c>
      <c r="D795" s="19"/>
      <c r="E795" s="19"/>
      <c r="F795" s="19"/>
    </row>
    <row r="796" spans="2:13" ht="17.399999999999999" x14ac:dyDescent="0.45">
      <c r="B796" s="17"/>
      <c r="C796" s="18">
        <v>0</v>
      </c>
      <c r="D796" s="19"/>
      <c r="E796" s="19"/>
      <c r="F796" s="19"/>
    </row>
    <row r="797" spans="2:13" ht="18" thickBot="1" x14ac:dyDescent="0.5">
      <c r="B797" s="17"/>
      <c r="C797" s="20">
        <v>0</v>
      </c>
      <c r="D797" s="21"/>
      <c r="E797" s="21"/>
      <c r="F797" s="21"/>
    </row>
    <row r="798" spans="2:13" ht="21.6" thickBot="1" x14ac:dyDescent="0.55000000000000004">
      <c r="B798" s="7">
        <f>+D772-E772</f>
        <v>0</v>
      </c>
      <c r="C798" s="42" t="str">
        <f>IF(D772&lt;=E772,"YA NO TIENE FERIADOS","PUEDE SOLICITAR DIAS FERIADOS")</f>
        <v>YA NO TIENE FERIADOS</v>
      </c>
      <c r="D798" s="43"/>
      <c r="E798" s="43"/>
      <c r="F798" s="44"/>
    </row>
    <row r="799" spans="2:13" ht="19.2" thickBot="1" x14ac:dyDescent="0.5">
      <c r="C799" s="45" t="str">
        <f>IF(E772&gt;D772,"EXISTE UN ERROR","OK")</f>
        <v>OK</v>
      </c>
      <c r="D799" s="46"/>
      <c r="E799" s="46"/>
      <c r="F799" s="47"/>
    </row>
    <row r="801" spans="2:13" ht="19.2" thickBot="1" x14ac:dyDescent="0.5">
      <c r="B801" s="22" t="s">
        <v>135</v>
      </c>
      <c r="H801" s="22" t="str">
        <f>+B801</f>
        <v>PARRA MORALES CATALINA BELEN</v>
      </c>
    </row>
    <row r="802" spans="2:13" ht="18.600000000000001" thickBot="1" x14ac:dyDescent="0.4">
      <c r="B802" s="5" t="s">
        <v>0</v>
      </c>
      <c r="C802" s="5" t="s">
        <v>1</v>
      </c>
      <c r="D802" s="5" t="s">
        <v>11</v>
      </c>
      <c r="E802" s="6" t="s">
        <v>2</v>
      </c>
      <c r="F802" s="6" t="s">
        <v>7</v>
      </c>
      <c r="H802" s="2" t="s">
        <v>3</v>
      </c>
      <c r="I802" s="3" t="s">
        <v>4</v>
      </c>
      <c r="J802" s="3" t="s">
        <v>5</v>
      </c>
      <c r="K802" s="3" t="s">
        <v>6</v>
      </c>
      <c r="L802" s="3" t="s">
        <v>7</v>
      </c>
      <c r="M802" s="4" t="s">
        <v>8</v>
      </c>
    </row>
    <row r="803" spans="2:13" ht="17.399999999999999" x14ac:dyDescent="0.45">
      <c r="B803" s="8">
        <v>0</v>
      </c>
      <c r="C803" s="9">
        <v>0</v>
      </c>
      <c r="D803" s="10">
        <f>+B803+C803</f>
        <v>0</v>
      </c>
      <c r="E803" s="10">
        <f>SUM(B804:B828)</f>
        <v>0</v>
      </c>
      <c r="F803" s="11"/>
      <c r="H803" s="13">
        <v>0.5</v>
      </c>
      <c r="I803" s="14" t="s">
        <v>9</v>
      </c>
      <c r="J803" s="27">
        <v>45813</v>
      </c>
      <c r="K803" s="27">
        <v>45813</v>
      </c>
      <c r="L803" s="29"/>
      <c r="M803" s="28"/>
    </row>
    <row r="804" spans="2:13" ht="17.399999999999999" x14ac:dyDescent="0.45">
      <c r="B804" s="17"/>
      <c r="C804" s="18">
        <v>0</v>
      </c>
      <c r="D804" s="26"/>
      <c r="E804" s="26"/>
      <c r="F804" s="18"/>
      <c r="H804" s="15"/>
      <c r="I804" s="14"/>
      <c r="J804" s="31"/>
      <c r="K804" s="31"/>
      <c r="L804" s="29"/>
      <c r="M804" s="29"/>
    </row>
    <row r="805" spans="2:13" ht="17.399999999999999" x14ac:dyDescent="0.45">
      <c r="B805" s="17"/>
      <c r="C805" s="18">
        <v>0</v>
      </c>
      <c r="D805" s="26"/>
      <c r="E805" s="26"/>
      <c r="F805" s="18"/>
      <c r="H805" s="15"/>
      <c r="I805" s="14"/>
      <c r="J805" s="31"/>
      <c r="K805" s="31"/>
      <c r="L805" s="29"/>
      <c r="M805" s="29"/>
    </row>
    <row r="806" spans="2:13" ht="17.399999999999999" x14ac:dyDescent="0.45">
      <c r="B806" s="17"/>
      <c r="C806" s="18">
        <v>0</v>
      </c>
      <c r="D806" s="26"/>
      <c r="E806" s="26"/>
      <c r="F806" s="18"/>
      <c r="H806" s="15"/>
      <c r="I806" s="14"/>
      <c r="J806" s="31"/>
      <c r="K806" s="31"/>
      <c r="L806" s="29"/>
      <c r="M806" s="29"/>
    </row>
    <row r="807" spans="2:13" ht="17.399999999999999" x14ac:dyDescent="0.45">
      <c r="B807" s="17"/>
      <c r="C807" s="18">
        <v>0</v>
      </c>
      <c r="D807" s="26"/>
      <c r="E807" s="26"/>
      <c r="F807" s="18"/>
      <c r="H807" s="15"/>
      <c r="I807" s="14"/>
      <c r="J807" s="31"/>
      <c r="K807" s="31"/>
      <c r="L807" s="29"/>
      <c r="M807" s="29"/>
    </row>
    <row r="808" spans="2:13" ht="17.399999999999999" x14ac:dyDescent="0.45">
      <c r="B808" s="17"/>
      <c r="C808" s="18">
        <v>0</v>
      </c>
      <c r="D808" s="26"/>
      <c r="E808" s="26"/>
      <c r="F808" s="18"/>
      <c r="H808" s="15"/>
      <c r="I808" s="14"/>
      <c r="J808" s="29"/>
      <c r="K808" s="29"/>
      <c r="L808" s="29"/>
      <c r="M808" s="29"/>
    </row>
    <row r="809" spans="2:13" ht="17.399999999999999" x14ac:dyDescent="0.45">
      <c r="B809" s="17"/>
      <c r="C809" s="18">
        <v>0</v>
      </c>
      <c r="D809" s="26"/>
      <c r="E809" s="26"/>
      <c r="F809" s="18"/>
      <c r="H809" s="15"/>
      <c r="I809" s="14"/>
      <c r="J809" s="29"/>
      <c r="K809" s="29"/>
      <c r="L809" s="29"/>
      <c r="M809" s="29"/>
    </row>
    <row r="810" spans="2:13" ht="17.399999999999999" x14ac:dyDescent="0.45">
      <c r="B810" s="17"/>
      <c r="C810" s="18">
        <v>0</v>
      </c>
      <c r="D810" s="26"/>
      <c r="E810" s="26"/>
      <c r="F810" s="18"/>
      <c r="H810" s="15"/>
      <c r="I810" s="14"/>
      <c r="J810" s="29"/>
      <c r="K810" s="29"/>
      <c r="L810" s="29"/>
      <c r="M810" s="29"/>
    </row>
    <row r="811" spans="2:13" ht="17.399999999999999" x14ac:dyDescent="0.45">
      <c r="B811" s="17"/>
      <c r="C811" s="18">
        <v>0</v>
      </c>
      <c r="D811" s="26"/>
      <c r="E811" s="26"/>
      <c r="F811" s="18"/>
      <c r="H811" s="15"/>
      <c r="I811" s="14"/>
      <c r="J811" s="29"/>
      <c r="K811" s="29"/>
      <c r="L811" s="29"/>
      <c r="M811" s="29"/>
    </row>
    <row r="812" spans="2:13" ht="17.399999999999999" x14ac:dyDescent="0.45">
      <c r="B812" s="17"/>
      <c r="C812" s="18">
        <v>0</v>
      </c>
      <c r="D812" s="26"/>
      <c r="E812" s="26"/>
      <c r="F812" s="18"/>
      <c r="H812" s="15"/>
      <c r="I812" s="14"/>
      <c r="J812" s="29"/>
      <c r="K812" s="29"/>
      <c r="L812" s="29"/>
      <c r="M812" s="29"/>
    </row>
    <row r="813" spans="2:13" ht="17.399999999999999" x14ac:dyDescent="0.45">
      <c r="B813" s="17"/>
      <c r="C813" s="18">
        <v>0</v>
      </c>
      <c r="D813" s="18"/>
      <c r="E813" s="18"/>
      <c r="F813" s="18"/>
      <c r="H813" s="15"/>
      <c r="I813" s="14"/>
      <c r="J813" s="29"/>
      <c r="K813" s="29"/>
      <c r="L813" s="29"/>
      <c r="M813" s="29"/>
    </row>
    <row r="814" spans="2:13" ht="18" thickBot="1" x14ac:dyDescent="0.5">
      <c r="B814" s="17"/>
      <c r="C814" s="18">
        <v>0</v>
      </c>
      <c r="D814" s="18"/>
      <c r="E814" s="18"/>
      <c r="F814" s="18"/>
      <c r="H814" s="16"/>
      <c r="I814" s="14"/>
      <c r="J814" s="30"/>
      <c r="K814" s="30"/>
      <c r="L814" s="30"/>
      <c r="M814" s="30"/>
    </row>
    <row r="815" spans="2:13" ht="21.6" thickBot="1" x14ac:dyDescent="0.55000000000000004">
      <c r="B815" s="17"/>
      <c r="C815" s="18">
        <v>0</v>
      </c>
      <c r="D815" s="19"/>
      <c r="E815" s="19"/>
      <c r="F815" s="19"/>
      <c r="H815" s="12">
        <f>SUM(H803:H814)</f>
        <v>0.5</v>
      </c>
      <c r="I815" s="39" t="str">
        <f>IF(H815=6,"YA NO PUEDE SOLICITAR DIAS ADMINISTRATIVOS","PUEDE SOLICITAR DIAS ADMINISTRATIVOS")</f>
        <v>PUEDE SOLICITAR DIAS ADMINISTRATIVOS</v>
      </c>
      <c r="J815" s="40"/>
      <c r="K815" s="40"/>
      <c r="L815" s="40"/>
      <c r="M815" s="41"/>
    </row>
    <row r="816" spans="2:13" ht="21.6" thickBot="1" x14ac:dyDescent="0.55000000000000004">
      <c r="B816" s="17"/>
      <c r="C816" s="18">
        <v>0</v>
      </c>
      <c r="D816" s="19"/>
      <c r="E816" s="19"/>
      <c r="F816" s="19"/>
      <c r="H816" s="23">
        <f>6-H815</f>
        <v>5.5</v>
      </c>
      <c r="I816" s="39" t="str">
        <f>IF(H816=0,"YA NO CUENTA CON ADMINISTRATIVOS","OK")</f>
        <v>OK</v>
      </c>
      <c r="J816" s="40"/>
      <c r="K816" s="40"/>
      <c r="L816" s="40"/>
      <c r="M816" s="41"/>
    </row>
    <row r="817" spans="2:13" ht="17.399999999999999" x14ac:dyDescent="0.45">
      <c r="B817" s="17"/>
      <c r="C817" s="18">
        <v>0</v>
      </c>
      <c r="D817" s="19"/>
      <c r="E817" s="19"/>
      <c r="F817" s="19"/>
      <c r="H817" s="1"/>
    </row>
    <row r="818" spans="2:13" ht="17.399999999999999" x14ac:dyDescent="0.45">
      <c r="B818" s="17"/>
      <c r="C818" s="18">
        <v>0</v>
      </c>
      <c r="D818" s="19"/>
      <c r="E818" s="19"/>
      <c r="F818" s="19"/>
    </row>
    <row r="819" spans="2:13" ht="17.399999999999999" x14ac:dyDescent="0.45">
      <c r="B819" s="17"/>
      <c r="C819" s="18">
        <v>0</v>
      </c>
      <c r="D819" s="19"/>
      <c r="E819" s="19"/>
      <c r="F819" s="19"/>
      <c r="H819" s="24" t="s">
        <v>122</v>
      </c>
      <c r="I819" s="24"/>
      <c r="J819" s="24"/>
      <c r="K819" s="25"/>
      <c r="L819" s="25"/>
    </row>
    <row r="820" spans="2:13" ht="17.399999999999999" x14ac:dyDescent="0.45">
      <c r="B820" s="17"/>
      <c r="C820" s="18">
        <v>0</v>
      </c>
      <c r="D820" s="19"/>
      <c r="E820" s="19"/>
      <c r="F820" s="19"/>
      <c r="H820" s="24" t="s">
        <v>30</v>
      </c>
      <c r="K820" s="25"/>
      <c r="L820" s="32"/>
      <c r="M820" s="33" t="s">
        <v>27</v>
      </c>
    </row>
    <row r="821" spans="2:13" ht="17.399999999999999" x14ac:dyDescent="0.45">
      <c r="B821" s="17"/>
      <c r="C821" s="18">
        <v>0</v>
      </c>
      <c r="D821" s="19"/>
      <c r="E821" s="19"/>
      <c r="F821" s="19"/>
      <c r="H821" s="24" t="s">
        <v>88</v>
      </c>
      <c r="K821" s="25" t="s">
        <v>133</v>
      </c>
      <c r="L821" s="25">
        <v>45900</v>
      </c>
    </row>
    <row r="822" spans="2:13" ht="17.399999999999999" x14ac:dyDescent="0.45">
      <c r="B822" s="17"/>
      <c r="C822" s="18">
        <v>0</v>
      </c>
      <c r="D822" s="19"/>
      <c r="E822" s="19"/>
      <c r="F822" s="19"/>
    </row>
    <row r="823" spans="2:13" ht="17.399999999999999" x14ac:dyDescent="0.45">
      <c r="B823" s="17"/>
      <c r="C823" s="18">
        <v>0</v>
      </c>
      <c r="D823" s="19"/>
      <c r="E823" s="19"/>
      <c r="F823" s="19"/>
    </row>
    <row r="824" spans="2:13" ht="17.399999999999999" x14ac:dyDescent="0.45">
      <c r="B824" s="17"/>
      <c r="C824" s="18">
        <v>0</v>
      </c>
      <c r="D824" s="19"/>
      <c r="E824" s="19"/>
      <c r="F824" s="19"/>
    </row>
    <row r="825" spans="2:13" ht="17.399999999999999" x14ac:dyDescent="0.45">
      <c r="B825" s="17"/>
      <c r="C825" s="18">
        <v>0</v>
      </c>
      <c r="D825" s="19"/>
      <c r="E825" s="19"/>
      <c r="F825" s="19"/>
    </row>
    <row r="826" spans="2:13" ht="17.399999999999999" x14ac:dyDescent="0.45">
      <c r="B826" s="17"/>
      <c r="C826" s="18">
        <v>0</v>
      </c>
      <c r="D826" s="19"/>
      <c r="E826" s="19"/>
      <c r="F826" s="19"/>
    </row>
    <row r="827" spans="2:13" ht="17.399999999999999" x14ac:dyDescent="0.45">
      <c r="B827" s="17"/>
      <c r="C827" s="18">
        <v>0</v>
      </c>
      <c r="D827" s="19"/>
      <c r="E827" s="19"/>
      <c r="F827" s="19"/>
    </row>
    <row r="828" spans="2:13" ht="18" thickBot="1" x14ac:dyDescent="0.5">
      <c r="B828" s="17"/>
      <c r="C828" s="20">
        <v>0</v>
      </c>
      <c r="D828" s="21"/>
      <c r="E828" s="21"/>
      <c r="F828" s="21"/>
    </row>
    <row r="829" spans="2:13" ht="21.6" thickBot="1" x14ac:dyDescent="0.55000000000000004">
      <c r="B829" s="7">
        <f>+D803-E803</f>
        <v>0</v>
      </c>
      <c r="C829" s="42" t="str">
        <f>IF(D803&lt;=E803,"YA NO TIENE FERIADOS","PUEDE SOLICITAR DIAS FERIADOS")</f>
        <v>YA NO TIENE FERIADOS</v>
      </c>
      <c r="D829" s="43"/>
      <c r="E829" s="43"/>
      <c r="F829" s="44"/>
    </row>
    <row r="830" spans="2:13" ht="19.2" thickBot="1" x14ac:dyDescent="0.5">
      <c r="C830" s="45" t="str">
        <f>IF(E803&gt;D803,"EXISTE UN ERROR","OK")</f>
        <v>OK</v>
      </c>
      <c r="D830" s="46"/>
      <c r="E830" s="46"/>
      <c r="F830" s="47"/>
    </row>
    <row r="832" spans="2:13" ht="19.2" thickBot="1" x14ac:dyDescent="0.5">
      <c r="B832" s="22" t="s">
        <v>136</v>
      </c>
      <c r="H832" s="22" t="str">
        <f>+B832</f>
        <v>PALMA ZAPATA CAMILA GENESIS IGNACIA</v>
      </c>
    </row>
    <row r="833" spans="2:13" ht="18.600000000000001" thickBot="1" x14ac:dyDescent="0.4">
      <c r="B833" s="5" t="s">
        <v>0</v>
      </c>
      <c r="C833" s="5" t="s">
        <v>1</v>
      </c>
      <c r="D833" s="5" t="s">
        <v>11</v>
      </c>
      <c r="E833" s="6" t="s">
        <v>2</v>
      </c>
      <c r="F833" s="6" t="s">
        <v>7</v>
      </c>
      <c r="H833" s="2" t="s">
        <v>3</v>
      </c>
      <c r="I833" s="3" t="s">
        <v>4</v>
      </c>
      <c r="J833" s="3" t="s">
        <v>5</v>
      </c>
      <c r="K833" s="3" t="s">
        <v>6</v>
      </c>
      <c r="L833" s="3" t="s">
        <v>7</v>
      </c>
      <c r="M833" s="4" t="s">
        <v>8</v>
      </c>
    </row>
    <row r="834" spans="2:13" ht="17.399999999999999" x14ac:dyDescent="0.45">
      <c r="B834" s="8">
        <v>0</v>
      </c>
      <c r="C834" s="9">
        <v>0</v>
      </c>
      <c r="D834" s="10">
        <f>+B834+C834</f>
        <v>0</v>
      </c>
      <c r="E834" s="10">
        <f>SUM(B835:B859)</f>
        <v>0</v>
      </c>
      <c r="F834" s="11"/>
      <c r="H834" s="13">
        <v>1</v>
      </c>
      <c r="I834" s="14"/>
      <c r="J834" s="27">
        <v>45813</v>
      </c>
      <c r="K834" s="27">
        <v>45813</v>
      </c>
      <c r="L834" s="29"/>
      <c r="M834" s="28"/>
    </row>
    <row r="835" spans="2:13" ht="17.399999999999999" x14ac:dyDescent="0.45">
      <c r="B835" s="17"/>
      <c r="C835" s="18">
        <v>0</v>
      </c>
      <c r="D835" s="26"/>
      <c r="E835" s="26"/>
      <c r="F835" s="18"/>
      <c r="H835" s="15">
        <v>1</v>
      </c>
      <c r="I835" s="14"/>
      <c r="J835" s="31">
        <v>45847</v>
      </c>
      <c r="K835" s="31">
        <v>45847</v>
      </c>
      <c r="L835" s="29"/>
      <c r="M835" s="29"/>
    </row>
    <row r="836" spans="2:13" ht="17.399999999999999" x14ac:dyDescent="0.45">
      <c r="B836" s="17"/>
      <c r="C836" s="18">
        <v>0</v>
      </c>
      <c r="D836" s="26"/>
      <c r="E836" s="26"/>
      <c r="F836" s="18"/>
      <c r="H836" s="15"/>
      <c r="I836" s="14"/>
      <c r="J836" s="31"/>
      <c r="K836" s="31"/>
      <c r="L836" s="29"/>
      <c r="M836" s="29"/>
    </row>
    <row r="837" spans="2:13" ht="17.399999999999999" x14ac:dyDescent="0.45">
      <c r="B837" s="17"/>
      <c r="C837" s="18">
        <v>0</v>
      </c>
      <c r="D837" s="26"/>
      <c r="E837" s="26"/>
      <c r="F837" s="18"/>
      <c r="H837" s="15"/>
      <c r="I837" s="14"/>
      <c r="J837" s="31"/>
      <c r="K837" s="31"/>
      <c r="L837" s="29"/>
      <c r="M837" s="29"/>
    </row>
    <row r="838" spans="2:13" ht="17.399999999999999" x14ac:dyDescent="0.45">
      <c r="B838" s="17"/>
      <c r="C838" s="18">
        <v>0</v>
      </c>
      <c r="D838" s="26"/>
      <c r="E838" s="26"/>
      <c r="F838" s="18"/>
      <c r="H838" s="15"/>
      <c r="I838" s="14"/>
      <c r="J838" s="31"/>
      <c r="K838" s="31"/>
      <c r="L838" s="29"/>
      <c r="M838" s="29"/>
    </row>
    <row r="839" spans="2:13" ht="17.399999999999999" x14ac:dyDescent="0.45">
      <c r="B839" s="17"/>
      <c r="C839" s="18">
        <v>0</v>
      </c>
      <c r="D839" s="26"/>
      <c r="E839" s="26"/>
      <c r="F839" s="18"/>
      <c r="H839" s="15"/>
      <c r="I839" s="14"/>
      <c r="J839" s="29"/>
      <c r="K839" s="29"/>
      <c r="L839" s="29"/>
      <c r="M839" s="29"/>
    </row>
    <row r="840" spans="2:13" ht="17.399999999999999" x14ac:dyDescent="0.45">
      <c r="B840" s="17"/>
      <c r="C840" s="18">
        <v>0</v>
      </c>
      <c r="D840" s="26"/>
      <c r="E840" s="26"/>
      <c r="F840" s="18"/>
      <c r="H840" s="15"/>
      <c r="I840" s="14"/>
      <c r="J840" s="29"/>
      <c r="K840" s="29"/>
      <c r="L840" s="29"/>
      <c r="M840" s="29"/>
    </row>
    <row r="841" spans="2:13" ht="17.399999999999999" x14ac:dyDescent="0.45">
      <c r="B841" s="17"/>
      <c r="C841" s="18">
        <v>0</v>
      </c>
      <c r="D841" s="26"/>
      <c r="E841" s="26"/>
      <c r="F841" s="18"/>
      <c r="H841" s="15"/>
      <c r="I841" s="14"/>
      <c r="J841" s="29"/>
      <c r="K841" s="29"/>
      <c r="L841" s="29"/>
      <c r="M841" s="29"/>
    </row>
    <row r="842" spans="2:13" ht="17.399999999999999" x14ac:dyDescent="0.45">
      <c r="B842" s="17"/>
      <c r="C842" s="18">
        <v>0</v>
      </c>
      <c r="D842" s="26"/>
      <c r="E842" s="26"/>
      <c r="F842" s="18"/>
      <c r="H842" s="15"/>
      <c r="I842" s="14"/>
      <c r="J842" s="29"/>
      <c r="K842" s="29"/>
      <c r="L842" s="29"/>
      <c r="M842" s="29"/>
    </row>
    <row r="843" spans="2:13" ht="17.399999999999999" x14ac:dyDescent="0.45">
      <c r="B843" s="17"/>
      <c r="C843" s="18">
        <v>0</v>
      </c>
      <c r="D843" s="26"/>
      <c r="E843" s="26"/>
      <c r="F843" s="18"/>
      <c r="H843" s="15"/>
      <c r="I843" s="14"/>
      <c r="J843" s="29"/>
      <c r="K843" s="29"/>
      <c r="L843" s="29"/>
      <c r="M843" s="29"/>
    </row>
    <row r="844" spans="2:13" ht="17.399999999999999" x14ac:dyDescent="0.45">
      <c r="B844" s="17"/>
      <c r="C844" s="18">
        <v>0</v>
      </c>
      <c r="D844" s="18"/>
      <c r="E844" s="18"/>
      <c r="F844" s="18"/>
      <c r="H844" s="15"/>
      <c r="I844" s="14"/>
      <c r="J844" s="29"/>
      <c r="K844" s="29"/>
      <c r="L844" s="29"/>
      <c r="M844" s="29"/>
    </row>
    <row r="845" spans="2:13" ht="18" thickBot="1" x14ac:dyDescent="0.5">
      <c r="B845" s="17"/>
      <c r="C845" s="18">
        <v>0</v>
      </c>
      <c r="D845" s="18"/>
      <c r="E845" s="18"/>
      <c r="F845" s="18"/>
      <c r="H845" s="16"/>
      <c r="I845" s="14"/>
      <c r="J845" s="30"/>
      <c r="K845" s="30"/>
      <c r="L845" s="30"/>
      <c r="M845" s="30"/>
    </row>
    <row r="846" spans="2:13" ht="21.6" thickBot="1" x14ac:dyDescent="0.55000000000000004">
      <c r="B846" s="17"/>
      <c r="C846" s="18">
        <v>0</v>
      </c>
      <c r="D846" s="19"/>
      <c r="E846" s="19"/>
      <c r="F846" s="19"/>
      <c r="H846" s="12">
        <f>SUM(H834:H845)</f>
        <v>2</v>
      </c>
      <c r="I846" s="39" t="str">
        <f>IF(H846=3,"YA NO PUEDE SOLICITAR DIAS ADMINISTRATIVOS","PUEDE SOLICITAR DIAS ADMINISTRATIVOS")</f>
        <v>PUEDE SOLICITAR DIAS ADMINISTRATIVOS</v>
      </c>
      <c r="J846" s="40"/>
      <c r="K846" s="40"/>
      <c r="L846" s="40"/>
      <c r="M846" s="41"/>
    </row>
    <row r="847" spans="2:13" ht="21.6" thickBot="1" x14ac:dyDescent="0.55000000000000004">
      <c r="B847" s="17"/>
      <c r="C847" s="18">
        <v>0</v>
      </c>
      <c r="D847" s="19"/>
      <c r="E847" s="19"/>
      <c r="F847" s="19"/>
      <c r="H847" s="23">
        <f>3-H846</f>
        <v>1</v>
      </c>
      <c r="I847" s="39" t="str">
        <f>IF(H847=0,"YA NO CUENTA CON ADMINISTRATIVOS","OK")</f>
        <v>OK</v>
      </c>
      <c r="J847" s="40"/>
      <c r="K847" s="40"/>
      <c r="L847" s="40"/>
      <c r="M847" s="41"/>
    </row>
    <row r="848" spans="2:13" ht="17.399999999999999" x14ac:dyDescent="0.45">
      <c r="B848" s="17"/>
      <c r="C848" s="18">
        <v>0</v>
      </c>
      <c r="D848" s="19"/>
      <c r="E848" s="19"/>
      <c r="F848" s="19"/>
      <c r="H848" s="1"/>
    </row>
    <row r="849" spans="2:13" ht="17.399999999999999" x14ac:dyDescent="0.45">
      <c r="B849" s="17"/>
      <c r="C849" s="18">
        <v>0</v>
      </c>
      <c r="D849" s="19"/>
      <c r="E849" s="19"/>
      <c r="F849" s="19"/>
    </row>
    <row r="850" spans="2:13" ht="17.399999999999999" x14ac:dyDescent="0.45">
      <c r="B850" s="17"/>
      <c r="C850" s="18">
        <v>0</v>
      </c>
      <c r="D850" s="19"/>
      <c r="E850" s="19"/>
      <c r="F850" s="19"/>
      <c r="H850" s="24" t="s">
        <v>122</v>
      </c>
      <c r="I850" s="24"/>
      <c r="J850" s="24"/>
      <c r="K850" s="25"/>
      <c r="L850" s="25"/>
    </row>
    <row r="851" spans="2:13" ht="17.399999999999999" x14ac:dyDescent="0.45">
      <c r="B851" s="17"/>
      <c r="C851" s="18">
        <v>0</v>
      </c>
      <c r="D851" s="19"/>
      <c r="E851" s="19"/>
      <c r="F851" s="19"/>
      <c r="H851" s="24" t="s">
        <v>30</v>
      </c>
      <c r="K851" s="25"/>
      <c r="L851" s="32"/>
      <c r="M851" s="33" t="s">
        <v>27</v>
      </c>
    </row>
    <row r="852" spans="2:13" ht="17.399999999999999" x14ac:dyDescent="0.45">
      <c r="B852" s="17"/>
      <c r="C852" s="18">
        <v>0</v>
      </c>
      <c r="D852" s="19"/>
      <c r="E852" s="19"/>
      <c r="F852" s="19"/>
      <c r="H852" s="24" t="s">
        <v>88</v>
      </c>
      <c r="K852" s="25">
        <v>45803</v>
      </c>
      <c r="L852" s="25">
        <v>45900</v>
      </c>
    </row>
    <row r="853" spans="2:13" ht="17.399999999999999" x14ac:dyDescent="0.45">
      <c r="B853" s="17"/>
      <c r="C853" s="18">
        <v>0</v>
      </c>
      <c r="D853" s="19"/>
      <c r="E853" s="19"/>
      <c r="F853" s="19"/>
    </row>
    <row r="854" spans="2:13" ht="17.399999999999999" x14ac:dyDescent="0.45">
      <c r="B854" s="17"/>
      <c r="C854" s="18">
        <v>0</v>
      </c>
      <c r="D854" s="19"/>
      <c r="E854" s="19"/>
      <c r="F854" s="19"/>
    </row>
    <row r="855" spans="2:13" ht="17.399999999999999" x14ac:dyDescent="0.45">
      <c r="B855" s="17"/>
      <c r="C855" s="18">
        <v>0</v>
      </c>
      <c r="D855" s="19"/>
      <c r="E855" s="19"/>
      <c r="F855" s="19"/>
    </row>
    <row r="856" spans="2:13" ht="17.399999999999999" x14ac:dyDescent="0.45">
      <c r="B856" s="17"/>
      <c r="C856" s="18">
        <v>0</v>
      </c>
      <c r="D856" s="19"/>
      <c r="E856" s="19"/>
      <c r="F856" s="19"/>
    </row>
    <row r="857" spans="2:13" ht="17.399999999999999" x14ac:dyDescent="0.45">
      <c r="B857" s="17"/>
      <c r="C857" s="18">
        <v>0</v>
      </c>
      <c r="D857" s="19"/>
      <c r="E857" s="19"/>
      <c r="F857" s="19"/>
    </row>
    <row r="858" spans="2:13" ht="17.399999999999999" x14ac:dyDescent="0.45">
      <c r="B858" s="17"/>
      <c r="C858" s="18">
        <v>0</v>
      </c>
      <c r="D858" s="19"/>
      <c r="E858" s="19"/>
      <c r="F858" s="19"/>
    </row>
    <row r="859" spans="2:13" ht="18" thickBot="1" x14ac:dyDescent="0.5">
      <c r="B859" s="17"/>
      <c r="C859" s="20">
        <v>0</v>
      </c>
      <c r="D859" s="21"/>
      <c r="E859" s="21"/>
      <c r="F859" s="21"/>
    </row>
    <row r="860" spans="2:13" ht="21.6" thickBot="1" x14ac:dyDescent="0.55000000000000004">
      <c r="B860" s="7">
        <f>+D834-E834</f>
        <v>0</v>
      </c>
      <c r="C860" s="42" t="str">
        <f>IF(D834&lt;=E834,"YA NO TIENE FERIADOS","PUEDE SOLICITAR DIAS FERIADOS")</f>
        <v>YA NO TIENE FERIADOS</v>
      </c>
      <c r="D860" s="43"/>
      <c r="E860" s="43"/>
      <c r="F860" s="44"/>
    </row>
    <row r="861" spans="2:13" ht="19.2" thickBot="1" x14ac:dyDescent="0.5">
      <c r="C861" s="45" t="str">
        <f>IF(E834&gt;D834,"EXISTE UN ERROR","OK")</f>
        <v>OK</v>
      </c>
      <c r="D861" s="46"/>
      <c r="E861" s="46"/>
      <c r="F861" s="47"/>
    </row>
    <row r="864" spans="2:13" ht="19.2" thickBot="1" x14ac:dyDescent="0.5">
      <c r="B864" s="22" t="s">
        <v>137</v>
      </c>
      <c r="H864" s="22" t="str">
        <f>+B864</f>
        <v>IBARRA MONCADA VALERIA</v>
      </c>
    </row>
    <row r="865" spans="2:13" ht="18.600000000000001" thickBot="1" x14ac:dyDescent="0.4">
      <c r="B865" s="5" t="s">
        <v>0</v>
      </c>
      <c r="C865" s="5" t="s">
        <v>1</v>
      </c>
      <c r="D865" s="5" t="s">
        <v>11</v>
      </c>
      <c r="E865" s="6" t="s">
        <v>2</v>
      </c>
      <c r="F865" s="6" t="s">
        <v>7</v>
      </c>
      <c r="H865" s="2" t="s">
        <v>3</v>
      </c>
      <c r="I865" s="3" t="s">
        <v>4</v>
      </c>
      <c r="J865" s="3" t="s">
        <v>5</v>
      </c>
      <c r="K865" s="3" t="s">
        <v>6</v>
      </c>
      <c r="L865" s="3" t="s">
        <v>7</v>
      </c>
      <c r="M865" s="4" t="s">
        <v>8</v>
      </c>
    </row>
    <row r="866" spans="2:13" ht="17.399999999999999" x14ac:dyDescent="0.45">
      <c r="B866" s="8">
        <v>0</v>
      </c>
      <c r="C866" s="9">
        <v>0</v>
      </c>
      <c r="D866" s="10">
        <f>+B866+C866</f>
        <v>0</v>
      </c>
      <c r="E866" s="10">
        <f>SUM(B867:B891)</f>
        <v>0</v>
      </c>
      <c r="F866" s="11"/>
      <c r="H866" s="13">
        <v>1</v>
      </c>
      <c r="I866" s="14"/>
      <c r="J866" s="27">
        <v>45849</v>
      </c>
      <c r="K866" s="27">
        <v>45849</v>
      </c>
      <c r="L866" s="29"/>
      <c r="M866" s="28"/>
    </row>
    <row r="867" spans="2:13" ht="17.399999999999999" x14ac:dyDescent="0.45">
      <c r="B867" s="17"/>
      <c r="C867" s="18">
        <v>0</v>
      </c>
      <c r="D867" s="26"/>
      <c r="E867" s="26"/>
      <c r="F867" s="18"/>
      <c r="H867" s="15"/>
      <c r="I867" s="14"/>
      <c r="J867" s="31"/>
      <c r="K867" s="31"/>
      <c r="L867" s="29"/>
      <c r="M867" s="29"/>
    </row>
    <row r="868" spans="2:13" ht="17.399999999999999" x14ac:dyDescent="0.45">
      <c r="B868" s="17"/>
      <c r="C868" s="18">
        <v>0</v>
      </c>
      <c r="D868" s="26"/>
      <c r="E868" s="26"/>
      <c r="F868" s="18"/>
      <c r="H868" s="15"/>
      <c r="I868" s="14"/>
      <c r="J868" s="31"/>
      <c r="K868" s="31"/>
      <c r="L868" s="29"/>
      <c r="M868" s="29"/>
    </row>
    <row r="869" spans="2:13" ht="17.399999999999999" x14ac:dyDescent="0.45">
      <c r="B869" s="17"/>
      <c r="C869" s="18">
        <v>0</v>
      </c>
      <c r="D869" s="26"/>
      <c r="E869" s="26"/>
      <c r="F869" s="18"/>
      <c r="H869" s="15"/>
      <c r="I869" s="14"/>
      <c r="J869" s="31"/>
      <c r="K869" s="31"/>
      <c r="L869" s="29"/>
      <c r="M869" s="29"/>
    </row>
    <row r="870" spans="2:13" ht="17.399999999999999" x14ac:dyDescent="0.45">
      <c r="B870" s="17"/>
      <c r="C870" s="18">
        <v>0</v>
      </c>
      <c r="D870" s="26"/>
      <c r="E870" s="26"/>
      <c r="F870" s="18"/>
      <c r="H870" s="15"/>
      <c r="I870" s="14"/>
      <c r="J870" s="31"/>
      <c r="K870" s="31"/>
      <c r="L870" s="29"/>
      <c r="M870" s="29"/>
    </row>
    <row r="871" spans="2:13" ht="17.399999999999999" x14ac:dyDescent="0.45">
      <c r="B871" s="17"/>
      <c r="C871" s="18">
        <v>0</v>
      </c>
      <c r="D871" s="26"/>
      <c r="E871" s="26"/>
      <c r="F871" s="18"/>
      <c r="H871" s="15"/>
      <c r="I871" s="14"/>
      <c r="J871" s="29"/>
      <c r="K871" s="29"/>
      <c r="L871" s="29"/>
      <c r="M871" s="29"/>
    </row>
    <row r="872" spans="2:13" ht="17.399999999999999" x14ac:dyDescent="0.45">
      <c r="B872" s="17"/>
      <c r="C872" s="18">
        <v>0</v>
      </c>
      <c r="D872" s="26"/>
      <c r="E872" s="26"/>
      <c r="F872" s="18"/>
      <c r="H872" s="15"/>
      <c r="I872" s="14"/>
      <c r="J872" s="29"/>
      <c r="K872" s="29"/>
      <c r="L872" s="29"/>
      <c r="M872" s="29"/>
    </row>
    <row r="873" spans="2:13" ht="17.399999999999999" x14ac:dyDescent="0.45">
      <c r="B873" s="17"/>
      <c r="C873" s="18">
        <v>0</v>
      </c>
      <c r="D873" s="26"/>
      <c r="E873" s="26"/>
      <c r="F873" s="18"/>
      <c r="H873" s="15"/>
      <c r="I873" s="14"/>
      <c r="J873" s="29"/>
      <c r="K873" s="29"/>
      <c r="L873" s="29"/>
      <c r="M873" s="29"/>
    </row>
    <row r="874" spans="2:13" ht="17.399999999999999" x14ac:dyDescent="0.45">
      <c r="B874" s="17"/>
      <c r="C874" s="18">
        <v>0</v>
      </c>
      <c r="D874" s="26"/>
      <c r="E874" s="26"/>
      <c r="F874" s="18"/>
      <c r="H874" s="15"/>
      <c r="I874" s="14"/>
      <c r="J874" s="29"/>
      <c r="K874" s="29"/>
      <c r="L874" s="29"/>
      <c r="M874" s="29"/>
    </row>
    <row r="875" spans="2:13" ht="17.399999999999999" x14ac:dyDescent="0.45">
      <c r="B875" s="17"/>
      <c r="C875" s="18">
        <v>0</v>
      </c>
      <c r="D875" s="26"/>
      <c r="E875" s="26"/>
      <c r="F875" s="18"/>
      <c r="H875" s="15"/>
      <c r="I875" s="14"/>
      <c r="J875" s="29"/>
      <c r="K875" s="29"/>
      <c r="L875" s="29"/>
      <c r="M875" s="29"/>
    </row>
    <row r="876" spans="2:13" ht="17.399999999999999" x14ac:dyDescent="0.45">
      <c r="B876" s="17"/>
      <c r="C876" s="18">
        <v>0</v>
      </c>
      <c r="D876" s="18"/>
      <c r="E876" s="18"/>
      <c r="F876" s="18"/>
      <c r="H876" s="15"/>
      <c r="I876" s="14"/>
      <c r="J876" s="29"/>
      <c r="K876" s="29"/>
      <c r="L876" s="29"/>
      <c r="M876" s="29"/>
    </row>
    <row r="877" spans="2:13" ht="18" thickBot="1" x14ac:dyDescent="0.5">
      <c r="B877" s="17"/>
      <c r="C877" s="18">
        <v>0</v>
      </c>
      <c r="D877" s="18"/>
      <c r="E877" s="18"/>
      <c r="F877" s="18"/>
      <c r="H877" s="16"/>
      <c r="I877" s="14"/>
      <c r="J877" s="30"/>
      <c r="K877" s="30"/>
      <c r="L877" s="30"/>
      <c r="M877" s="30"/>
    </row>
    <row r="878" spans="2:13" ht="21.6" thickBot="1" x14ac:dyDescent="0.55000000000000004">
      <c r="B878" s="17"/>
      <c r="C878" s="18">
        <v>0</v>
      </c>
      <c r="D878" s="19"/>
      <c r="E878" s="19"/>
      <c r="F878" s="19"/>
      <c r="H878" s="12">
        <f>SUM(H866:H877)</f>
        <v>1</v>
      </c>
      <c r="I878" s="39" t="str">
        <f>IF(H878=6,"YA NO PUEDE SOLICITAR DIAS ADMINISTRATIVOS","PUEDE SOLICITAR DIAS ADMINISTRATIVOS")</f>
        <v>PUEDE SOLICITAR DIAS ADMINISTRATIVOS</v>
      </c>
      <c r="J878" s="40"/>
      <c r="K878" s="40"/>
      <c r="L878" s="40"/>
      <c r="M878" s="41"/>
    </row>
    <row r="879" spans="2:13" ht="21.6" thickBot="1" x14ac:dyDescent="0.55000000000000004">
      <c r="B879" s="17"/>
      <c r="C879" s="18">
        <v>0</v>
      </c>
      <c r="D879" s="19"/>
      <c r="E879" s="19"/>
      <c r="F879" s="19"/>
      <c r="H879" s="23">
        <f>6-H878</f>
        <v>5</v>
      </c>
      <c r="I879" s="39" t="str">
        <f>IF(H879=0,"YA NO CUENTA CON ADMINISTRATIVOS","OK")</f>
        <v>OK</v>
      </c>
      <c r="J879" s="40"/>
      <c r="K879" s="40"/>
      <c r="L879" s="40"/>
      <c r="M879" s="41"/>
    </row>
    <row r="880" spans="2:13" ht="17.399999999999999" x14ac:dyDescent="0.45">
      <c r="B880" s="17"/>
      <c r="C880" s="18">
        <v>0</v>
      </c>
      <c r="D880" s="19"/>
      <c r="E880" s="19"/>
      <c r="F880" s="19"/>
      <c r="H880" s="1"/>
    </row>
    <row r="881" spans="2:13" ht="17.399999999999999" x14ac:dyDescent="0.45">
      <c r="B881" s="17"/>
      <c r="C881" s="18">
        <v>0</v>
      </c>
      <c r="D881" s="19"/>
      <c r="E881" s="19"/>
      <c r="F881" s="19"/>
    </row>
    <row r="882" spans="2:13" ht="17.399999999999999" x14ac:dyDescent="0.45">
      <c r="B882" s="17"/>
      <c r="C882" s="18">
        <v>0</v>
      </c>
      <c r="D882" s="19"/>
      <c r="E882" s="19"/>
      <c r="F882" s="19"/>
      <c r="H882" s="24" t="s">
        <v>122</v>
      </c>
      <c r="I882" s="24"/>
      <c r="J882" s="24"/>
      <c r="K882" s="25"/>
      <c r="L882" s="25"/>
    </row>
    <row r="883" spans="2:13" ht="17.399999999999999" x14ac:dyDescent="0.45">
      <c r="B883" s="17"/>
      <c r="C883" s="18">
        <v>0</v>
      </c>
      <c r="D883" s="19"/>
      <c r="E883" s="19"/>
      <c r="F883" s="19"/>
      <c r="H883" s="24"/>
      <c r="K883" s="25"/>
      <c r="L883" s="32"/>
      <c r="M883" s="33" t="s">
        <v>27</v>
      </c>
    </row>
    <row r="884" spans="2:13" ht="17.399999999999999" x14ac:dyDescent="0.45">
      <c r="B884" s="17"/>
      <c r="C884" s="18">
        <v>0</v>
      </c>
      <c r="D884" s="19"/>
      <c r="E884" s="19"/>
      <c r="F884" s="19"/>
      <c r="H884" s="24" t="s">
        <v>88</v>
      </c>
      <c r="K884" s="25">
        <v>45790</v>
      </c>
      <c r="L884" s="25">
        <v>46022</v>
      </c>
    </row>
    <row r="885" spans="2:13" ht="17.399999999999999" x14ac:dyDescent="0.45">
      <c r="B885" s="17"/>
      <c r="C885" s="18">
        <v>0</v>
      </c>
      <c r="D885" s="19"/>
      <c r="E885" s="19"/>
      <c r="F885" s="19"/>
    </row>
    <row r="886" spans="2:13" ht="17.399999999999999" x14ac:dyDescent="0.45">
      <c r="B886" s="17"/>
      <c r="C886" s="18">
        <v>0</v>
      </c>
      <c r="D886" s="19"/>
      <c r="E886" s="19"/>
      <c r="F886" s="19"/>
    </row>
    <row r="887" spans="2:13" ht="17.399999999999999" x14ac:dyDescent="0.45">
      <c r="B887" s="17"/>
      <c r="C887" s="18">
        <v>0</v>
      </c>
      <c r="D887" s="19"/>
      <c r="E887" s="19"/>
      <c r="F887" s="19"/>
    </row>
    <row r="888" spans="2:13" ht="17.399999999999999" x14ac:dyDescent="0.45">
      <c r="B888" s="17"/>
      <c r="C888" s="18">
        <v>0</v>
      </c>
      <c r="D888" s="19"/>
      <c r="E888" s="19"/>
      <c r="F888" s="19"/>
    </row>
    <row r="889" spans="2:13" ht="17.399999999999999" x14ac:dyDescent="0.45">
      <c r="B889" s="17"/>
      <c r="C889" s="18">
        <v>0</v>
      </c>
      <c r="D889" s="19"/>
      <c r="E889" s="19"/>
      <c r="F889" s="19"/>
    </row>
    <row r="890" spans="2:13" ht="17.399999999999999" x14ac:dyDescent="0.45">
      <c r="B890" s="17"/>
      <c r="C890" s="18">
        <v>0</v>
      </c>
      <c r="D890" s="19"/>
      <c r="E890" s="19"/>
      <c r="F890" s="19"/>
    </row>
    <row r="891" spans="2:13" ht="18" thickBot="1" x14ac:dyDescent="0.5">
      <c r="B891" s="17"/>
      <c r="C891" s="20">
        <v>0</v>
      </c>
      <c r="D891" s="21"/>
      <c r="E891" s="21"/>
      <c r="F891" s="21"/>
    </row>
    <row r="892" spans="2:13" ht="21.6" thickBot="1" x14ac:dyDescent="0.55000000000000004">
      <c r="B892" s="7">
        <f>+D866-E866</f>
        <v>0</v>
      </c>
      <c r="C892" s="42" t="str">
        <f>IF(D866&lt;=E866,"YA NO TIENE FERIADOS","PUEDE SOLICITAR DIAS FERIADOS")</f>
        <v>YA NO TIENE FERIADOS</v>
      </c>
      <c r="D892" s="43"/>
      <c r="E892" s="43"/>
      <c r="F892" s="44"/>
    </row>
    <row r="893" spans="2:13" ht="19.2" thickBot="1" x14ac:dyDescent="0.5">
      <c r="C893" s="45" t="str">
        <f>IF(E866&gt;D866,"EXISTE UN ERROR","OK")</f>
        <v>OK</v>
      </c>
      <c r="D893" s="46"/>
      <c r="E893" s="46"/>
      <c r="F893" s="47"/>
    </row>
    <row r="896" spans="2:13" ht="19.2" thickBot="1" x14ac:dyDescent="0.5">
      <c r="B896" s="22" t="s">
        <v>139</v>
      </c>
      <c r="H896" s="22" t="str">
        <f>+B896</f>
        <v>VILLEGAS MELLI MARJORIE NICOLE</v>
      </c>
    </row>
    <row r="897" spans="2:13" ht="18.600000000000001" thickBot="1" x14ac:dyDescent="0.4">
      <c r="B897" s="5" t="s">
        <v>0</v>
      </c>
      <c r="C897" s="5" t="s">
        <v>1</v>
      </c>
      <c r="D897" s="5" t="s">
        <v>11</v>
      </c>
      <c r="E897" s="6" t="s">
        <v>2</v>
      </c>
      <c r="F897" s="6" t="s">
        <v>7</v>
      </c>
      <c r="H897" s="2" t="s">
        <v>3</v>
      </c>
      <c r="I897" s="3" t="s">
        <v>4</v>
      </c>
      <c r="J897" s="3" t="s">
        <v>5</v>
      </c>
      <c r="K897" s="3" t="s">
        <v>6</v>
      </c>
      <c r="L897" s="3" t="s">
        <v>7</v>
      </c>
      <c r="M897" s="4" t="s">
        <v>8</v>
      </c>
    </row>
    <row r="898" spans="2:13" ht="17.399999999999999" x14ac:dyDescent="0.45">
      <c r="B898" s="8">
        <v>0</v>
      </c>
      <c r="C898" s="9">
        <v>0</v>
      </c>
      <c r="D898" s="10">
        <f>+B898+C898</f>
        <v>0</v>
      </c>
      <c r="E898" s="10">
        <f>SUM(B899:B923)</f>
        <v>0</v>
      </c>
      <c r="F898" s="11"/>
      <c r="H898" s="13">
        <v>1</v>
      </c>
      <c r="I898" s="14"/>
      <c r="J898" s="27">
        <v>45842</v>
      </c>
      <c r="K898" s="27">
        <v>45842</v>
      </c>
      <c r="L898" s="29"/>
      <c r="M898" s="28"/>
    </row>
    <row r="899" spans="2:13" ht="17.399999999999999" x14ac:dyDescent="0.45">
      <c r="B899" s="17"/>
      <c r="C899" s="18">
        <v>0</v>
      </c>
      <c r="D899" s="26"/>
      <c r="E899" s="26"/>
      <c r="F899" s="18"/>
      <c r="H899" s="15">
        <v>1</v>
      </c>
      <c r="I899" s="14"/>
      <c r="J899" s="31">
        <v>45853</v>
      </c>
      <c r="K899" s="31">
        <v>45853</v>
      </c>
      <c r="L899" s="29"/>
      <c r="M899" s="29"/>
    </row>
    <row r="900" spans="2:13" ht="17.399999999999999" x14ac:dyDescent="0.45">
      <c r="B900" s="17"/>
      <c r="C900" s="18">
        <v>0</v>
      </c>
      <c r="D900" s="26"/>
      <c r="E900" s="26"/>
      <c r="F900" s="18"/>
      <c r="H900" s="15"/>
      <c r="I900" s="14"/>
      <c r="J900" s="31"/>
      <c r="K900" s="31"/>
      <c r="L900" s="29"/>
      <c r="M900" s="29"/>
    </row>
    <row r="901" spans="2:13" ht="17.399999999999999" x14ac:dyDescent="0.45">
      <c r="B901" s="17"/>
      <c r="C901" s="18">
        <v>0</v>
      </c>
      <c r="D901" s="26"/>
      <c r="E901" s="26"/>
      <c r="F901" s="18"/>
      <c r="H901" s="15"/>
      <c r="I901" s="14"/>
      <c r="J901" s="31"/>
      <c r="K901" s="31"/>
      <c r="L901" s="29"/>
      <c r="M901" s="29"/>
    </row>
    <row r="902" spans="2:13" ht="17.399999999999999" x14ac:dyDescent="0.45">
      <c r="B902" s="17"/>
      <c r="C902" s="18">
        <v>0</v>
      </c>
      <c r="D902" s="26"/>
      <c r="E902" s="26"/>
      <c r="F902" s="18"/>
      <c r="H902" s="15"/>
      <c r="I902" s="14"/>
      <c r="J902" s="31"/>
      <c r="K902" s="31"/>
      <c r="L902" s="29"/>
      <c r="M902" s="29"/>
    </row>
    <row r="903" spans="2:13" ht="17.399999999999999" x14ac:dyDescent="0.45">
      <c r="B903" s="17"/>
      <c r="C903" s="18">
        <v>0</v>
      </c>
      <c r="D903" s="26"/>
      <c r="E903" s="26"/>
      <c r="F903" s="18"/>
      <c r="H903" s="15"/>
      <c r="I903" s="14"/>
      <c r="J903" s="29"/>
      <c r="K903" s="29"/>
      <c r="L903" s="29"/>
      <c r="M903" s="29"/>
    </row>
    <row r="904" spans="2:13" ht="17.399999999999999" x14ac:dyDescent="0.45">
      <c r="B904" s="17"/>
      <c r="C904" s="18">
        <v>0</v>
      </c>
      <c r="D904" s="26"/>
      <c r="E904" s="26"/>
      <c r="F904" s="18"/>
      <c r="H904" s="15"/>
      <c r="I904" s="14"/>
      <c r="J904" s="29"/>
      <c r="K904" s="29"/>
      <c r="L904" s="29"/>
      <c r="M904" s="29"/>
    </row>
    <row r="905" spans="2:13" ht="17.399999999999999" x14ac:dyDescent="0.45">
      <c r="B905" s="17"/>
      <c r="C905" s="18">
        <v>0</v>
      </c>
      <c r="D905" s="26"/>
      <c r="E905" s="26"/>
      <c r="F905" s="18"/>
      <c r="H905" s="15"/>
      <c r="I905" s="14"/>
      <c r="J905" s="29"/>
      <c r="K905" s="29"/>
      <c r="L905" s="29"/>
      <c r="M905" s="29"/>
    </row>
    <row r="906" spans="2:13" ht="17.399999999999999" x14ac:dyDescent="0.45">
      <c r="B906" s="17"/>
      <c r="C906" s="18">
        <v>0</v>
      </c>
      <c r="D906" s="26"/>
      <c r="E906" s="26"/>
      <c r="F906" s="18"/>
      <c r="H906" s="15"/>
      <c r="I906" s="14"/>
      <c r="J906" s="29"/>
      <c r="K906" s="29"/>
      <c r="L906" s="29"/>
      <c r="M906" s="29"/>
    </row>
    <row r="907" spans="2:13" ht="17.399999999999999" x14ac:dyDescent="0.45">
      <c r="B907" s="17"/>
      <c r="C907" s="18">
        <v>0</v>
      </c>
      <c r="D907" s="26"/>
      <c r="E907" s="26"/>
      <c r="F907" s="18"/>
      <c r="H907" s="15"/>
      <c r="I907" s="14"/>
      <c r="J907" s="29"/>
      <c r="K907" s="29"/>
      <c r="L907" s="29"/>
      <c r="M907" s="29"/>
    </row>
    <row r="908" spans="2:13" ht="17.399999999999999" x14ac:dyDescent="0.45">
      <c r="B908" s="17"/>
      <c r="C908" s="18">
        <v>0</v>
      </c>
      <c r="D908" s="18"/>
      <c r="E908" s="18"/>
      <c r="F908" s="18"/>
      <c r="H908" s="15"/>
      <c r="I908" s="14"/>
      <c r="J908" s="29"/>
      <c r="K908" s="29"/>
      <c r="L908" s="29"/>
      <c r="M908" s="29"/>
    </row>
    <row r="909" spans="2:13" ht="18" thickBot="1" x14ac:dyDescent="0.5">
      <c r="B909" s="17"/>
      <c r="C909" s="18">
        <v>0</v>
      </c>
      <c r="D909" s="18"/>
      <c r="E909" s="18"/>
      <c r="F909" s="18"/>
      <c r="H909" s="16"/>
      <c r="I909" s="14"/>
      <c r="J909" s="30"/>
      <c r="K909" s="30"/>
      <c r="L909" s="30"/>
      <c r="M909" s="30"/>
    </row>
    <row r="910" spans="2:13" ht="21.6" thickBot="1" x14ac:dyDescent="0.55000000000000004">
      <c r="B910" s="17"/>
      <c r="C910" s="18">
        <v>0</v>
      </c>
      <c r="D910" s="19"/>
      <c r="E910" s="19"/>
      <c r="F910" s="19"/>
      <c r="H910" s="12">
        <f>SUM(H898:H909)</f>
        <v>2</v>
      </c>
      <c r="I910" s="39" t="str">
        <f>IF(H910=3,"YA NO PUEDE SOLICITAR DIAS ADMINISTRATIVOS","PUEDE SOLICITAR DIAS ADMINISTRATIVOS")</f>
        <v>PUEDE SOLICITAR DIAS ADMINISTRATIVOS</v>
      </c>
      <c r="J910" s="40"/>
      <c r="K910" s="40"/>
      <c r="L910" s="40"/>
      <c r="M910" s="41"/>
    </row>
    <row r="911" spans="2:13" ht="21.6" thickBot="1" x14ac:dyDescent="0.55000000000000004">
      <c r="B911" s="17"/>
      <c r="C911" s="18">
        <v>0</v>
      </c>
      <c r="D911" s="19"/>
      <c r="E911" s="19"/>
      <c r="F911" s="19"/>
      <c r="H911" s="23">
        <f>3-H910</f>
        <v>1</v>
      </c>
      <c r="I911" s="39" t="str">
        <f>IF(H911=0,"YA NO CUENTA CON ADMINISTRATIVOS","OK")</f>
        <v>OK</v>
      </c>
      <c r="J911" s="40"/>
      <c r="K911" s="40"/>
      <c r="L911" s="40"/>
      <c r="M911" s="41"/>
    </row>
    <row r="912" spans="2:13" ht="17.399999999999999" x14ac:dyDescent="0.45">
      <c r="B912" s="17"/>
      <c r="C912" s="18">
        <v>0</v>
      </c>
      <c r="D912" s="19"/>
      <c r="E912" s="19"/>
      <c r="F912" s="19"/>
      <c r="H912" s="1"/>
    </row>
    <row r="913" spans="2:13" ht="17.399999999999999" x14ac:dyDescent="0.45">
      <c r="B913" s="17"/>
      <c r="C913" s="18">
        <v>0</v>
      </c>
      <c r="D913" s="19"/>
      <c r="E913" s="19"/>
      <c r="F913" s="19"/>
    </row>
    <row r="914" spans="2:13" ht="17.399999999999999" x14ac:dyDescent="0.45">
      <c r="B914" s="17"/>
      <c r="C914" s="18">
        <v>0</v>
      </c>
      <c r="D914" s="19"/>
      <c r="E914" s="19"/>
      <c r="F914" s="19"/>
      <c r="H914" s="24" t="s">
        <v>122</v>
      </c>
      <c r="I914" s="24"/>
      <c r="J914" s="24"/>
      <c r="K914" s="25"/>
      <c r="L914" s="25"/>
    </row>
    <row r="915" spans="2:13" ht="17.399999999999999" x14ac:dyDescent="0.45">
      <c r="B915" s="17"/>
      <c r="C915" s="18">
        <v>0</v>
      </c>
      <c r="D915" s="19"/>
      <c r="E915" s="19"/>
      <c r="F915" s="19"/>
      <c r="H915" s="24"/>
      <c r="K915" s="25"/>
      <c r="L915" s="32"/>
      <c r="M915" s="33" t="s">
        <v>27</v>
      </c>
    </row>
    <row r="916" spans="2:13" ht="17.399999999999999" x14ac:dyDescent="0.45">
      <c r="B916" s="17"/>
      <c r="C916" s="18">
        <v>0</v>
      </c>
      <c r="D916" s="19"/>
      <c r="E916" s="19"/>
      <c r="F916" s="19"/>
      <c r="H916" s="24" t="s">
        <v>87</v>
      </c>
      <c r="K916" s="25">
        <v>45779</v>
      </c>
      <c r="L916" s="25">
        <v>45900</v>
      </c>
    </row>
    <row r="917" spans="2:13" ht="17.399999999999999" x14ac:dyDescent="0.45">
      <c r="B917" s="17"/>
      <c r="C917" s="18">
        <v>0</v>
      </c>
      <c r="D917" s="19"/>
      <c r="E917" s="19"/>
      <c r="F917" s="19"/>
    </row>
    <row r="918" spans="2:13" ht="17.399999999999999" x14ac:dyDescent="0.45">
      <c r="B918" s="17"/>
      <c r="C918" s="18">
        <v>0</v>
      </c>
      <c r="D918" s="19"/>
      <c r="E918" s="19"/>
      <c r="F918" s="19"/>
    </row>
    <row r="919" spans="2:13" ht="17.399999999999999" x14ac:dyDescent="0.45">
      <c r="B919" s="17"/>
      <c r="C919" s="18">
        <v>0</v>
      </c>
      <c r="D919" s="19"/>
      <c r="E919" s="19"/>
      <c r="F919" s="19"/>
    </row>
    <row r="920" spans="2:13" ht="17.399999999999999" x14ac:dyDescent="0.45">
      <c r="B920" s="17"/>
      <c r="C920" s="18">
        <v>0</v>
      </c>
      <c r="D920" s="19"/>
      <c r="E920" s="19"/>
      <c r="F920" s="19"/>
    </row>
    <row r="921" spans="2:13" ht="17.399999999999999" x14ac:dyDescent="0.45">
      <c r="B921" s="17"/>
      <c r="C921" s="18">
        <v>0</v>
      </c>
      <c r="D921" s="19"/>
      <c r="E921" s="19"/>
      <c r="F921" s="19"/>
    </row>
    <row r="922" spans="2:13" ht="17.399999999999999" x14ac:dyDescent="0.45">
      <c r="B922" s="17"/>
      <c r="C922" s="18">
        <v>0</v>
      </c>
      <c r="D922" s="19"/>
      <c r="E922" s="19"/>
      <c r="F922" s="19"/>
    </row>
    <row r="923" spans="2:13" ht="18" thickBot="1" x14ac:dyDescent="0.5">
      <c r="B923" s="17"/>
      <c r="C923" s="20">
        <v>0</v>
      </c>
      <c r="D923" s="21"/>
      <c r="E923" s="21"/>
      <c r="F923" s="21"/>
    </row>
    <row r="924" spans="2:13" ht="21.6" thickBot="1" x14ac:dyDescent="0.55000000000000004">
      <c r="B924" s="7">
        <f>+D898-E898</f>
        <v>0</v>
      </c>
      <c r="C924" s="42" t="str">
        <f>IF(D898&lt;=E898,"YA NO TIENE FERIADOS","PUEDE SOLICITAR DIAS FERIADOS")</f>
        <v>YA NO TIENE FERIADOS</v>
      </c>
      <c r="D924" s="43"/>
      <c r="E924" s="43"/>
      <c r="F924" s="44"/>
    </row>
    <row r="925" spans="2:13" ht="19.2" thickBot="1" x14ac:dyDescent="0.5">
      <c r="C925" s="45" t="str">
        <f>IF(E898&gt;D898,"EXISTE UN ERROR","OK")</f>
        <v>OK</v>
      </c>
      <c r="D925" s="46"/>
      <c r="E925" s="46"/>
      <c r="F925" s="47"/>
    </row>
    <row r="927" spans="2:13" ht="19.2" thickBot="1" x14ac:dyDescent="0.5">
      <c r="B927" s="22" t="s">
        <v>140</v>
      </c>
      <c r="H927" s="22" t="str">
        <f>+B927</f>
        <v>LEIVA GUAJARDO FRANCESCA</v>
      </c>
    </row>
    <row r="928" spans="2:13" ht="18.600000000000001" thickBot="1" x14ac:dyDescent="0.4">
      <c r="B928" s="5" t="s">
        <v>0</v>
      </c>
      <c r="C928" s="5" t="s">
        <v>1</v>
      </c>
      <c r="D928" s="5" t="s">
        <v>11</v>
      </c>
      <c r="E928" s="6" t="s">
        <v>2</v>
      </c>
      <c r="F928" s="6" t="s">
        <v>7</v>
      </c>
      <c r="H928" s="2" t="s">
        <v>3</v>
      </c>
      <c r="I928" s="3" t="s">
        <v>4</v>
      </c>
      <c r="J928" s="3" t="s">
        <v>5</v>
      </c>
      <c r="K928" s="3" t="s">
        <v>6</v>
      </c>
      <c r="L928" s="3" t="s">
        <v>7</v>
      </c>
      <c r="M928" s="4" t="s">
        <v>8</v>
      </c>
    </row>
    <row r="929" spans="2:13" ht="17.399999999999999" x14ac:dyDescent="0.45">
      <c r="B929" s="8">
        <v>0</v>
      </c>
      <c r="C929" s="9">
        <v>0</v>
      </c>
      <c r="D929" s="10">
        <f>+B929+C929</f>
        <v>0</v>
      </c>
      <c r="E929" s="10">
        <f>SUM(B930:B954)</f>
        <v>0</v>
      </c>
      <c r="F929" s="11"/>
      <c r="H929" s="13">
        <v>0.5</v>
      </c>
      <c r="I929" s="14"/>
      <c r="J929" s="27">
        <v>45804</v>
      </c>
      <c r="K929" s="27">
        <v>45804</v>
      </c>
      <c r="L929" s="29"/>
      <c r="M929" s="28"/>
    </row>
    <row r="930" spans="2:13" ht="17.399999999999999" x14ac:dyDescent="0.45">
      <c r="B930" s="17"/>
      <c r="C930" s="18">
        <v>0</v>
      </c>
      <c r="D930" s="26"/>
      <c r="E930" s="26"/>
      <c r="F930" s="18"/>
      <c r="H930" s="15">
        <v>1</v>
      </c>
      <c r="I930" s="14"/>
      <c r="J930" s="31">
        <v>45839</v>
      </c>
      <c r="K930" s="31">
        <v>45839</v>
      </c>
      <c r="L930" s="29"/>
      <c r="M930" s="29"/>
    </row>
    <row r="931" spans="2:13" ht="17.399999999999999" x14ac:dyDescent="0.45">
      <c r="B931" s="17"/>
      <c r="C931" s="18">
        <v>0</v>
      </c>
      <c r="D931" s="26"/>
      <c r="E931" s="26"/>
      <c r="F931" s="18"/>
      <c r="H931" s="15"/>
      <c r="I931" s="14"/>
      <c r="J931" s="31"/>
      <c r="K931" s="31"/>
      <c r="L931" s="29"/>
      <c r="M931" s="29"/>
    </row>
    <row r="932" spans="2:13" ht="17.399999999999999" x14ac:dyDescent="0.45">
      <c r="B932" s="17"/>
      <c r="C932" s="18">
        <v>0</v>
      </c>
      <c r="D932" s="26"/>
      <c r="E932" s="26"/>
      <c r="F932" s="18"/>
      <c r="H932" s="15"/>
      <c r="I932" s="14"/>
      <c r="J932" s="31"/>
      <c r="K932" s="31"/>
      <c r="L932" s="29"/>
      <c r="M932" s="29"/>
    </row>
    <row r="933" spans="2:13" ht="17.399999999999999" x14ac:dyDescent="0.45">
      <c r="B933" s="17"/>
      <c r="C933" s="18">
        <v>0</v>
      </c>
      <c r="D933" s="26"/>
      <c r="E933" s="26"/>
      <c r="F933" s="18"/>
      <c r="H933" s="15"/>
      <c r="I933" s="14"/>
      <c r="J933" s="31"/>
      <c r="K933" s="31"/>
      <c r="L933" s="29"/>
      <c r="M933" s="29"/>
    </row>
    <row r="934" spans="2:13" ht="17.399999999999999" x14ac:dyDescent="0.45">
      <c r="B934" s="17"/>
      <c r="C934" s="18">
        <v>0</v>
      </c>
      <c r="D934" s="26"/>
      <c r="E934" s="26"/>
      <c r="F934" s="18"/>
      <c r="H934" s="15"/>
      <c r="I934" s="14"/>
      <c r="J934" s="29"/>
      <c r="K934" s="29"/>
      <c r="L934" s="29"/>
      <c r="M934" s="29"/>
    </row>
    <row r="935" spans="2:13" ht="17.399999999999999" x14ac:dyDescent="0.45">
      <c r="B935" s="17"/>
      <c r="C935" s="18">
        <v>0</v>
      </c>
      <c r="D935" s="26"/>
      <c r="E935" s="26"/>
      <c r="F935" s="18"/>
      <c r="H935" s="15"/>
      <c r="I935" s="14"/>
      <c r="J935" s="29"/>
      <c r="K935" s="29"/>
      <c r="L935" s="29"/>
      <c r="M935" s="29"/>
    </row>
    <row r="936" spans="2:13" ht="17.399999999999999" x14ac:dyDescent="0.45">
      <c r="B936" s="17"/>
      <c r="C936" s="18">
        <v>0</v>
      </c>
      <c r="D936" s="26"/>
      <c r="E936" s="26"/>
      <c r="F936" s="18"/>
      <c r="H936" s="15"/>
      <c r="I936" s="14"/>
      <c r="J936" s="29"/>
      <c r="K936" s="29"/>
      <c r="L936" s="29"/>
      <c r="M936" s="29"/>
    </row>
    <row r="937" spans="2:13" ht="17.399999999999999" x14ac:dyDescent="0.45">
      <c r="B937" s="17"/>
      <c r="C937" s="18">
        <v>0</v>
      </c>
      <c r="D937" s="26"/>
      <c r="E937" s="26"/>
      <c r="F937" s="18"/>
      <c r="H937" s="15"/>
      <c r="I937" s="14"/>
      <c r="J937" s="29"/>
      <c r="K937" s="29"/>
      <c r="L937" s="29"/>
      <c r="M937" s="29"/>
    </row>
    <row r="938" spans="2:13" ht="17.399999999999999" x14ac:dyDescent="0.45">
      <c r="B938" s="17"/>
      <c r="C938" s="18">
        <v>0</v>
      </c>
      <c r="D938" s="26"/>
      <c r="E938" s="26"/>
      <c r="F938" s="18"/>
      <c r="H938" s="15"/>
      <c r="I938" s="14"/>
      <c r="J938" s="29"/>
      <c r="K938" s="29"/>
      <c r="L938" s="29"/>
      <c r="M938" s="29"/>
    </row>
    <row r="939" spans="2:13" ht="17.399999999999999" x14ac:dyDescent="0.45">
      <c r="B939" s="17"/>
      <c r="C939" s="18">
        <v>0</v>
      </c>
      <c r="D939" s="18"/>
      <c r="E939" s="18"/>
      <c r="F939" s="18"/>
      <c r="H939" s="15"/>
      <c r="I939" s="14"/>
      <c r="J939" s="29"/>
      <c r="K939" s="29"/>
      <c r="L939" s="29"/>
      <c r="M939" s="29"/>
    </row>
    <row r="940" spans="2:13" ht="18" thickBot="1" x14ac:dyDescent="0.5">
      <c r="B940" s="17"/>
      <c r="C940" s="18">
        <v>0</v>
      </c>
      <c r="D940" s="18"/>
      <c r="E940" s="18"/>
      <c r="F940" s="18"/>
      <c r="H940" s="16"/>
      <c r="I940" s="14"/>
      <c r="J940" s="30"/>
      <c r="K940" s="30"/>
      <c r="L940" s="30"/>
      <c r="M940" s="30"/>
    </row>
    <row r="941" spans="2:13" ht="21.6" thickBot="1" x14ac:dyDescent="0.55000000000000004">
      <c r="B941" s="17"/>
      <c r="C941" s="18">
        <v>0</v>
      </c>
      <c r="D941" s="19"/>
      <c r="E941" s="19"/>
      <c r="F941" s="19"/>
      <c r="H941" s="12">
        <f>SUM(H929:H940)</f>
        <v>1.5</v>
      </c>
      <c r="I941" s="39" t="str">
        <f>IF(H941=3,"YA NO PUEDE SOLICITAR DIAS ADMINISTRATIVOS","PUEDE SOLICITAR DIAS ADMINISTRATIVOS")</f>
        <v>PUEDE SOLICITAR DIAS ADMINISTRATIVOS</v>
      </c>
      <c r="J941" s="40"/>
      <c r="K941" s="40"/>
      <c r="L941" s="40"/>
      <c r="M941" s="41"/>
    </row>
    <row r="942" spans="2:13" ht="21.6" thickBot="1" x14ac:dyDescent="0.55000000000000004">
      <c r="B942" s="17"/>
      <c r="C942" s="18">
        <v>0</v>
      </c>
      <c r="D942" s="19"/>
      <c r="E942" s="19"/>
      <c r="F942" s="19"/>
      <c r="H942" s="23">
        <f>3-H941</f>
        <v>1.5</v>
      </c>
      <c r="I942" s="39" t="str">
        <f>IF(H942=0,"YA NO CUENTA CON ADMINISTRATIVOS","OK")</f>
        <v>OK</v>
      </c>
      <c r="J942" s="40"/>
      <c r="K942" s="40"/>
      <c r="L942" s="40"/>
      <c r="M942" s="41"/>
    </row>
    <row r="943" spans="2:13" ht="17.399999999999999" x14ac:dyDescent="0.45">
      <c r="B943" s="17"/>
      <c r="C943" s="18">
        <v>0</v>
      </c>
      <c r="D943" s="19"/>
      <c r="E943" s="19"/>
      <c r="F943" s="19"/>
      <c r="H943" s="1"/>
    </row>
    <row r="944" spans="2:13" ht="17.399999999999999" x14ac:dyDescent="0.45">
      <c r="B944" s="17"/>
      <c r="C944" s="18">
        <v>0</v>
      </c>
      <c r="D944" s="19"/>
      <c r="E944" s="19"/>
      <c r="F944" s="19"/>
    </row>
    <row r="945" spans="2:13" ht="17.399999999999999" x14ac:dyDescent="0.45">
      <c r="B945" s="17"/>
      <c r="C945" s="18">
        <v>0</v>
      </c>
      <c r="D945" s="19"/>
      <c r="E945" s="19"/>
      <c r="F945" s="19"/>
      <c r="H945" s="24" t="s">
        <v>104</v>
      </c>
      <c r="I945" s="24"/>
      <c r="J945" s="24"/>
      <c r="K945" s="25"/>
      <c r="L945" s="25"/>
    </row>
    <row r="946" spans="2:13" ht="17.399999999999999" x14ac:dyDescent="0.45">
      <c r="B946" s="17"/>
      <c r="C946" s="18">
        <v>0</v>
      </c>
      <c r="D946" s="19"/>
      <c r="E946" s="19"/>
      <c r="F946" s="19"/>
      <c r="H946" s="24"/>
      <c r="K946" s="25"/>
      <c r="L946" s="32"/>
      <c r="M946" s="33" t="s">
        <v>27</v>
      </c>
    </row>
    <row r="947" spans="2:13" ht="17.399999999999999" x14ac:dyDescent="0.45">
      <c r="B947" s="17"/>
      <c r="C947" s="18">
        <v>0</v>
      </c>
      <c r="D947" s="19"/>
      <c r="E947" s="19"/>
      <c r="F947" s="19"/>
      <c r="H947" s="24" t="s">
        <v>88</v>
      </c>
      <c r="K947" s="25">
        <v>45803</v>
      </c>
      <c r="L947" s="25">
        <v>45900</v>
      </c>
    </row>
    <row r="948" spans="2:13" ht="17.399999999999999" x14ac:dyDescent="0.45">
      <c r="B948" s="17"/>
      <c r="C948" s="18">
        <v>0</v>
      </c>
      <c r="D948" s="19"/>
      <c r="E948" s="19"/>
      <c r="F948" s="19"/>
    </row>
    <row r="949" spans="2:13" ht="17.399999999999999" x14ac:dyDescent="0.45">
      <c r="B949" s="17"/>
      <c r="C949" s="18">
        <v>0</v>
      </c>
      <c r="D949" s="19"/>
      <c r="E949" s="19"/>
      <c r="F949" s="19"/>
    </row>
    <row r="950" spans="2:13" ht="17.399999999999999" x14ac:dyDescent="0.45">
      <c r="B950" s="17"/>
      <c r="C950" s="18">
        <v>0</v>
      </c>
      <c r="D950" s="19"/>
      <c r="E950" s="19"/>
      <c r="F950" s="19"/>
    </row>
    <row r="951" spans="2:13" ht="17.399999999999999" x14ac:dyDescent="0.45">
      <c r="B951" s="17"/>
      <c r="C951" s="18">
        <v>0</v>
      </c>
      <c r="D951" s="19"/>
      <c r="E951" s="19"/>
      <c r="F951" s="19"/>
    </row>
    <row r="952" spans="2:13" ht="17.399999999999999" x14ac:dyDescent="0.45">
      <c r="B952" s="17"/>
      <c r="C952" s="18">
        <v>0</v>
      </c>
      <c r="D952" s="19"/>
      <c r="E952" s="19"/>
      <c r="F952" s="19"/>
    </row>
    <row r="953" spans="2:13" ht="17.399999999999999" x14ac:dyDescent="0.45">
      <c r="B953" s="17"/>
      <c r="C953" s="18">
        <v>0</v>
      </c>
      <c r="D953" s="19"/>
      <c r="E953" s="19"/>
      <c r="F953" s="19"/>
    </row>
    <row r="954" spans="2:13" ht="18" thickBot="1" x14ac:dyDescent="0.5">
      <c r="B954" s="17"/>
      <c r="C954" s="20">
        <v>0</v>
      </c>
      <c r="D954" s="21"/>
      <c r="E954" s="21"/>
      <c r="F954" s="21"/>
    </row>
    <row r="955" spans="2:13" ht="21.6" thickBot="1" x14ac:dyDescent="0.55000000000000004">
      <c r="B955" s="7">
        <f>+D929-E929</f>
        <v>0</v>
      </c>
      <c r="C955" s="42" t="str">
        <f>IF(D929&lt;=E929,"YA NO TIENE FERIADOS","PUEDE SOLICITAR DIAS FERIADOS")</f>
        <v>YA NO TIENE FERIADOS</v>
      </c>
      <c r="D955" s="43"/>
      <c r="E955" s="43"/>
      <c r="F955" s="44"/>
    </row>
    <row r="956" spans="2:13" ht="19.2" thickBot="1" x14ac:dyDescent="0.5">
      <c r="C956" s="45" t="str">
        <f>IF(E929&gt;D929,"EXISTE UN ERROR","OK")</f>
        <v>OK</v>
      </c>
      <c r="D956" s="46"/>
      <c r="E956" s="46"/>
      <c r="F956" s="47"/>
    </row>
    <row r="959" spans="2:13" ht="19.2" thickBot="1" x14ac:dyDescent="0.5">
      <c r="B959" s="22" t="s">
        <v>143</v>
      </c>
      <c r="H959" s="22" t="str">
        <f>+B959</f>
        <v>VALDES FUENTES CATALINA ANTONIETA ISIDORA</v>
      </c>
    </row>
    <row r="960" spans="2:13" ht="18.600000000000001" thickBot="1" x14ac:dyDescent="0.4">
      <c r="B960" s="5" t="s">
        <v>0</v>
      </c>
      <c r="C960" s="5" t="s">
        <v>1</v>
      </c>
      <c r="D960" s="5" t="s">
        <v>11</v>
      </c>
      <c r="E960" s="6" t="s">
        <v>2</v>
      </c>
      <c r="F960" s="6" t="s">
        <v>7</v>
      </c>
      <c r="H960" s="2" t="s">
        <v>3</v>
      </c>
      <c r="I960" s="3" t="s">
        <v>4</v>
      </c>
      <c r="J960" s="3" t="s">
        <v>5</v>
      </c>
      <c r="K960" s="3" t="s">
        <v>6</v>
      </c>
      <c r="L960" s="3" t="s">
        <v>7</v>
      </c>
      <c r="M960" s="4" t="s">
        <v>8</v>
      </c>
    </row>
    <row r="961" spans="2:13" ht="17.399999999999999" x14ac:dyDescent="0.45">
      <c r="B961" s="8">
        <v>0</v>
      </c>
      <c r="C961" s="9">
        <v>0</v>
      </c>
      <c r="D961" s="10">
        <f>+B961+C961</f>
        <v>0</v>
      </c>
      <c r="E961" s="10">
        <f>SUM(B962:B986)</f>
        <v>0</v>
      </c>
      <c r="F961" s="11"/>
      <c r="H961" s="13">
        <v>1</v>
      </c>
      <c r="I961" s="14"/>
      <c r="J961" s="27">
        <v>45857</v>
      </c>
      <c r="K961" s="27">
        <v>45857</v>
      </c>
      <c r="L961" s="29"/>
      <c r="M961" s="28"/>
    </row>
    <row r="962" spans="2:13" ht="17.399999999999999" x14ac:dyDescent="0.45">
      <c r="B962" s="17"/>
      <c r="C962" s="18">
        <v>0</v>
      </c>
      <c r="D962" s="26"/>
      <c r="E962" s="26"/>
      <c r="F962" s="18"/>
      <c r="H962" s="15"/>
      <c r="I962" s="14"/>
      <c r="J962" s="31"/>
      <c r="K962" s="31"/>
      <c r="L962" s="29"/>
      <c r="M962" s="29"/>
    </row>
    <row r="963" spans="2:13" ht="17.399999999999999" x14ac:dyDescent="0.45">
      <c r="B963" s="17"/>
      <c r="C963" s="18">
        <v>0</v>
      </c>
      <c r="D963" s="26"/>
      <c r="E963" s="26"/>
      <c r="F963" s="18"/>
      <c r="H963" s="15"/>
      <c r="I963" s="14"/>
      <c r="J963" s="31"/>
      <c r="K963" s="31"/>
      <c r="L963" s="29"/>
      <c r="M963" s="29"/>
    </row>
    <row r="964" spans="2:13" ht="17.399999999999999" x14ac:dyDescent="0.45">
      <c r="B964" s="17"/>
      <c r="C964" s="18">
        <v>0</v>
      </c>
      <c r="D964" s="26"/>
      <c r="E964" s="26"/>
      <c r="F964" s="18"/>
      <c r="H964" s="15"/>
      <c r="I964" s="14"/>
      <c r="J964" s="31"/>
      <c r="K964" s="31"/>
      <c r="L964" s="29"/>
      <c r="M964" s="29"/>
    </row>
    <row r="965" spans="2:13" ht="17.399999999999999" x14ac:dyDescent="0.45">
      <c r="B965" s="17"/>
      <c r="C965" s="18">
        <v>0</v>
      </c>
      <c r="D965" s="26"/>
      <c r="E965" s="26"/>
      <c r="F965" s="18"/>
      <c r="H965" s="15"/>
      <c r="I965" s="14"/>
      <c r="J965" s="31"/>
      <c r="K965" s="31"/>
      <c r="L965" s="29"/>
      <c r="M965" s="29"/>
    </row>
    <row r="966" spans="2:13" ht="17.399999999999999" x14ac:dyDescent="0.45">
      <c r="B966" s="17"/>
      <c r="C966" s="18">
        <v>0</v>
      </c>
      <c r="D966" s="26"/>
      <c r="E966" s="26"/>
      <c r="F966" s="18"/>
      <c r="H966" s="15"/>
      <c r="I966" s="14"/>
      <c r="J966" s="29"/>
      <c r="K966" s="29"/>
      <c r="L966" s="29"/>
      <c r="M966" s="29"/>
    </row>
    <row r="967" spans="2:13" ht="17.399999999999999" x14ac:dyDescent="0.45">
      <c r="B967" s="17"/>
      <c r="C967" s="18">
        <v>0</v>
      </c>
      <c r="D967" s="26"/>
      <c r="E967" s="26"/>
      <c r="F967" s="18"/>
      <c r="H967" s="15"/>
      <c r="I967" s="14"/>
      <c r="J967" s="29"/>
      <c r="K967" s="29"/>
      <c r="L967" s="29"/>
      <c r="M967" s="29"/>
    </row>
    <row r="968" spans="2:13" ht="17.399999999999999" x14ac:dyDescent="0.45">
      <c r="B968" s="17"/>
      <c r="C968" s="18">
        <v>0</v>
      </c>
      <c r="D968" s="26"/>
      <c r="E968" s="26"/>
      <c r="F968" s="18"/>
      <c r="H968" s="15"/>
      <c r="I968" s="14"/>
      <c r="J968" s="29"/>
      <c r="K968" s="29"/>
      <c r="L968" s="29"/>
      <c r="M968" s="29"/>
    </row>
    <row r="969" spans="2:13" ht="17.399999999999999" x14ac:dyDescent="0.45">
      <c r="B969" s="17"/>
      <c r="C969" s="18">
        <v>0</v>
      </c>
      <c r="D969" s="26"/>
      <c r="E969" s="26"/>
      <c r="F969" s="18"/>
      <c r="H969" s="15"/>
      <c r="I969" s="14"/>
      <c r="J969" s="29"/>
      <c r="K969" s="29"/>
      <c r="L969" s="29"/>
      <c r="M969" s="29"/>
    </row>
    <row r="970" spans="2:13" ht="17.399999999999999" x14ac:dyDescent="0.45">
      <c r="B970" s="17"/>
      <c r="C970" s="18">
        <v>0</v>
      </c>
      <c r="D970" s="26"/>
      <c r="E970" s="26"/>
      <c r="F970" s="18"/>
      <c r="H970" s="15"/>
      <c r="I970" s="14"/>
      <c r="J970" s="29"/>
      <c r="K970" s="29"/>
      <c r="L970" s="29"/>
      <c r="M970" s="29"/>
    </row>
    <row r="971" spans="2:13" ht="17.399999999999999" x14ac:dyDescent="0.45">
      <c r="B971" s="17"/>
      <c r="C971" s="18">
        <v>0</v>
      </c>
      <c r="D971" s="18"/>
      <c r="E971" s="18"/>
      <c r="F971" s="18"/>
      <c r="H971" s="15"/>
      <c r="I971" s="14"/>
      <c r="J971" s="29"/>
      <c r="K971" s="29"/>
      <c r="L971" s="29"/>
      <c r="M971" s="29"/>
    </row>
    <row r="972" spans="2:13" ht="18" thickBot="1" x14ac:dyDescent="0.5">
      <c r="B972" s="17"/>
      <c r="C972" s="18">
        <v>0</v>
      </c>
      <c r="D972" s="18"/>
      <c r="E972" s="18"/>
      <c r="F972" s="18"/>
      <c r="H972" s="16"/>
      <c r="I972" s="14"/>
      <c r="J972" s="30"/>
      <c r="K972" s="30"/>
      <c r="L972" s="30"/>
      <c r="M972" s="30"/>
    </row>
    <row r="973" spans="2:13" ht="21.6" thickBot="1" x14ac:dyDescent="0.55000000000000004">
      <c r="B973" s="17"/>
      <c r="C973" s="18">
        <v>0</v>
      </c>
      <c r="D973" s="19"/>
      <c r="E973" s="19"/>
      <c r="F973" s="19"/>
      <c r="H973" s="12">
        <f>SUM(H961:H972)</f>
        <v>1</v>
      </c>
      <c r="I973" s="39" t="str">
        <f>IF(H973=6,"YA NO PUEDE SOLICITAR DIAS ADMINISTRATIVOS","PUEDE SOLICITAR DIAS ADMINISTRATIVOS")</f>
        <v>PUEDE SOLICITAR DIAS ADMINISTRATIVOS</v>
      </c>
      <c r="J973" s="40"/>
      <c r="K973" s="40"/>
      <c r="L973" s="40"/>
      <c r="M973" s="41"/>
    </row>
    <row r="974" spans="2:13" ht="21.6" thickBot="1" x14ac:dyDescent="0.55000000000000004">
      <c r="B974" s="17"/>
      <c r="C974" s="18">
        <v>0</v>
      </c>
      <c r="D974" s="19"/>
      <c r="E974" s="19"/>
      <c r="F974" s="19"/>
      <c r="H974" s="23">
        <f>6-H973</f>
        <v>5</v>
      </c>
      <c r="I974" s="39" t="str">
        <f>IF(H974=0,"YA NO CUENTA CON ADMINISTRATIVOS","OK")</f>
        <v>OK</v>
      </c>
      <c r="J974" s="40"/>
      <c r="K974" s="40"/>
      <c r="L974" s="40"/>
      <c r="M974" s="41"/>
    </row>
    <row r="975" spans="2:13" ht="17.399999999999999" x14ac:dyDescent="0.45">
      <c r="B975" s="17"/>
      <c r="C975" s="18">
        <v>0</v>
      </c>
      <c r="D975" s="19"/>
      <c r="E975" s="19"/>
      <c r="F975" s="19"/>
      <c r="H975" s="1"/>
    </row>
    <row r="976" spans="2:13" ht="17.399999999999999" x14ac:dyDescent="0.45">
      <c r="B976" s="17"/>
      <c r="C976" s="18">
        <v>0</v>
      </c>
      <c r="D976" s="19"/>
      <c r="E976" s="19"/>
      <c r="F976" s="19"/>
    </row>
    <row r="977" spans="2:13" ht="17.399999999999999" x14ac:dyDescent="0.45">
      <c r="B977" s="17"/>
      <c r="C977" s="18">
        <v>0</v>
      </c>
      <c r="D977" s="19"/>
      <c r="E977" s="19"/>
      <c r="F977" s="19"/>
      <c r="H977" s="24" t="s">
        <v>141</v>
      </c>
      <c r="I977" s="24"/>
      <c r="J977" s="24"/>
      <c r="K977" s="25"/>
      <c r="L977" s="25"/>
    </row>
    <row r="978" spans="2:13" ht="17.399999999999999" x14ac:dyDescent="0.45">
      <c r="B978" s="17"/>
      <c r="C978" s="18">
        <v>0</v>
      </c>
      <c r="D978" s="19"/>
      <c r="E978" s="19"/>
      <c r="F978" s="19"/>
      <c r="H978" s="24"/>
      <c r="K978" s="25"/>
      <c r="L978" s="32"/>
      <c r="M978" s="33" t="s">
        <v>50</v>
      </c>
    </row>
    <row r="979" spans="2:13" ht="17.399999999999999" x14ac:dyDescent="0.45">
      <c r="B979" s="17"/>
      <c r="C979" s="18">
        <v>0</v>
      </c>
      <c r="D979" s="19"/>
      <c r="E979" s="19"/>
      <c r="F979" s="19"/>
      <c r="H979" s="24" t="s">
        <v>142</v>
      </c>
      <c r="K979" s="25">
        <v>45748</v>
      </c>
      <c r="L979" s="25">
        <v>46022</v>
      </c>
    </row>
    <row r="980" spans="2:13" ht="17.399999999999999" x14ac:dyDescent="0.45">
      <c r="B980" s="17"/>
      <c r="C980" s="18">
        <v>0</v>
      </c>
      <c r="D980" s="19"/>
      <c r="E980" s="19"/>
      <c r="F980" s="19"/>
    </row>
    <row r="981" spans="2:13" ht="17.399999999999999" x14ac:dyDescent="0.45">
      <c r="B981" s="17"/>
      <c r="C981" s="18">
        <v>0</v>
      </c>
      <c r="D981" s="19"/>
      <c r="E981" s="19"/>
      <c r="F981" s="19"/>
    </row>
    <row r="982" spans="2:13" ht="17.399999999999999" x14ac:dyDescent="0.45">
      <c r="B982" s="17"/>
      <c r="C982" s="18">
        <v>0</v>
      </c>
      <c r="D982" s="19"/>
      <c r="E982" s="19"/>
      <c r="F982" s="19"/>
    </row>
    <row r="983" spans="2:13" ht="17.399999999999999" x14ac:dyDescent="0.45">
      <c r="B983" s="17"/>
      <c r="C983" s="18">
        <v>0</v>
      </c>
      <c r="D983" s="19"/>
      <c r="E983" s="19"/>
      <c r="F983" s="19"/>
    </row>
    <row r="984" spans="2:13" ht="17.399999999999999" x14ac:dyDescent="0.45">
      <c r="B984" s="17"/>
      <c r="C984" s="18">
        <v>0</v>
      </c>
      <c r="D984" s="19"/>
      <c r="E984" s="19"/>
      <c r="F984" s="19"/>
    </row>
    <row r="985" spans="2:13" ht="17.399999999999999" x14ac:dyDescent="0.45">
      <c r="B985" s="17"/>
      <c r="C985" s="18">
        <v>0</v>
      </c>
      <c r="D985" s="19"/>
      <c r="E985" s="19"/>
      <c r="F985" s="19"/>
    </row>
    <row r="986" spans="2:13" ht="18" thickBot="1" x14ac:dyDescent="0.5">
      <c r="B986" s="17"/>
      <c r="C986" s="20">
        <v>0</v>
      </c>
      <c r="D986" s="21"/>
      <c r="E986" s="21"/>
      <c r="F986" s="21"/>
    </row>
    <row r="987" spans="2:13" ht="21.6" thickBot="1" x14ac:dyDescent="0.55000000000000004">
      <c r="B987" s="7">
        <f>+D961-E961</f>
        <v>0</v>
      </c>
      <c r="C987" s="42" t="str">
        <f>IF(D961&lt;=E961,"YA NO TIENE FERIADOS","PUEDE SOLICITAR DIAS FERIADOS")</f>
        <v>YA NO TIENE FERIADOS</v>
      </c>
      <c r="D987" s="43"/>
      <c r="E987" s="43"/>
      <c r="F987" s="44"/>
    </row>
    <row r="988" spans="2:13" ht="19.2" thickBot="1" x14ac:dyDescent="0.5">
      <c r="C988" s="45" t="str">
        <f>IF(E961&gt;D961,"EXISTE UN ERROR","OK")</f>
        <v>OK</v>
      </c>
      <c r="D988" s="46"/>
      <c r="E988" s="46"/>
      <c r="F988" s="47"/>
    </row>
  </sheetData>
  <mergeCells count="124">
    <mergeCell ref="I941:M941"/>
    <mergeCell ref="I942:M942"/>
    <mergeCell ref="C955:F955"/>
    <mergeCell ref="C956:F956"/>
    <mergeCell ref="C893:F893"/>
    <mergeCell ref="I846:M846"/>
    <mergeCell ref="I847:M847"/>
    <mergeCell ref="C860:F860"/>
    <mergeCell ref="C861:F861"/>
    <mergeCell ref="I878:M878"/>
    <mergeCell ref="I879:M879"/>
    <mergeCell ref="C892:F892"/>
    <mergeCell ref="I911:M911"/>
    <mergeCell ref="C924:F924"/>
    <mergeCell ref="C925:F925"/>
    <mergeCell ref="I562:M562"/>
    <mergeCell ref="C799:F799"/>
    <mergeCell ref="I815:M815"/>
    <mergeCell ref="I816:M816"/>
    <mergeCell ref="C829:F829"/>
    <mergeCell ref="C830:F830"/>
    <mergeCell ref="I785:M785"/>
    <mergeCell ref="C798:F798"/>
    <mergeCell ref="I723:M723"/>
    <mergeCell ref="C736:F736"/>
    <mergeCell ref="C737:F737"/>
    <mergeCell ref="I753:M753"/>
    <mergeCell ref="I754:M754"/>
    <mergeCell ref="I47:M47"/>
    <mergeCell ref="I335:M335"/>
    <mergeCell ref="I336:M336"/>
    <mergeCell ref="C349:F349"/>
    <mergeCell ref="C350:F350"/>
    <mergeCell ref="C641:F641"/>
    <mergeCell ref="C642:F642"/>
    <mergeCell ref="I596:M596"/>
    <mergeCell ref="C609:F609"/>
    <mergeCell ref="C610:F610"/>
    <mergeCell ref="I627:M627"/>
    <mergeCell ref="I628:M628"/>
    <mergeCell ref="I595:M595"/>
    <mergeCell ref="I496:M496"/>
    <mergeCell ref="I463:M463"/>
    <mergeCell ref="I464:M464"/>
    <mergeCell ref="C477:F477"/>
    <mergeCell ref="C478:F478"/>
    <mergeCell ref="I369:M369"/>
    <mergeCell ref="C382:F382"/>
    <mergeCell ref="C383:F383"/>
    <mergeCell ref="I400:M400"/>
    <mergeCell ref="I497:M497"/>
    <mergeCell ref="I561:M561"/>
    <mergeCell ref="I368:M368"/>
    <mergeCell ref="I16:M16"/>
    <mergeCell ref="I17:M17"/>
    <mergeCell ref="I305:M305"/>
    <mergeCell ref="C318:F318"/>
    <mergeCell ref="C319:F319"/>
    <mergeCell ref="I240:M240"/>
    <mergeCell ref="I241:M241"/>
    <mergeCell ref="C254:F254"/>
    <mergeCell ref="C255:F255"/>
    <mergeCell ref="I272:M272"/>
    <mergeCell ref="I273:M273"/>
    <mergeCell ref="C286:F286"/>
    <mergeCell ref="I111:M111"/>
    <mergeCell ref="I144:M144"/>
    <mergeCell ref="I145:M145"/>
    <mergeCell ref="I112:M112"/>
    <mergeCell ref="C62:F62"/>
    <mergeCell ref="I79:M79"/>
    <mergeCell ref="I80:M80"/>
    <mergeCell ref="C93:F93"/>
    <mergeCell ref="C94:F94"/>
    <mergeCell ref="C30:F30"/>
    <mergeCell ref="C31:F31"/>
    <mergeCell ref="I784:M784"/>
    <mergeCell ref="I48:M48"/>
    <mergeCell ref="C61:F61"/>
    <mergeCell ref="C125:F125"/>
    <mergeCell ref="C126:F126"/>
    <mergeCell ref="C158:F158"/>
    <mergeCell ref="C445:F445"/>
    <mergeCell ref="C446:F446"/>
    <mergeCell ref="C159:F159"/>
    <mergeCell ref="C287:F287"/>
    <mergeCell ref="I207:M207"/>
    <mergeCell ref="I208:M208"/>
    <mergeCell ref="C221:F221"/>
    <mergeCell ref="C222:F222"/>
    <mergeCell ref="I401:M401"/>
    <mergeCell ref="C414:F414"/>
    <mergeCell ref="C415:F415"/>
    <mergeCell ref="I432:M432"/>
    <mergeCell ref="I304:M304"/>
    <mergeCell ref="I175:M175"/>
    <mergeCell ref="I176:M176"/>
    <mergeCell ref="C189:F189"/>
    <mergeCell ref="C190:F190"/>
    <mergeCell ref="I431:M431"/>
    <mergeCell ref="I973:M973"/>
    <mergeCell ref="I974:M974"/>
    <mergeCell ref="C987:F987"/>
    <mergeCell ref="C988:F988"/>
    <mergeCell ref="C575:F575"/>
    <mergeCell ref="C576:F576"/>
    <mergeCell ref="C510:F510"/>
    <mergeCell ref="C511:F511"/>
    <mergeCell ref="I529:M529"/>
    <mergeCell ref="C542:F542"/>
    <mergeCell ref="C543:F543"/>
    <mergeCell ref="I528:M528"/>
    <mergeCell ref="I910:M910"/>
    <mergeCell ref="I691:M691"/>
    <mergeCell ref="I692:M692"/>
    <mergeCell ref="C705:F705"/>
    <mergeCell ref="C706:F706"/>
    <mergeCell ref="I722:M722"/>
    <mergeCell ref="I659:M659"/>
    <mergeCell ref="I660:M660"/>
    <mergeCell ref="C673:F673"/>
    <mergeCell ref="C674:F674"/>
    <mergeCell ref="C767:F767"/>
    <mergeCell ref="C768:F768"/>
  </mergeCells>
  <dataValidations count="2">
    <dataValidation type="list" allowBlank="1" showInputMessage="1" showErrorMessage="1" sqref="I388:I399 I419:I430 I484:I495 I35:I46 I67:I78 I99:I110 I132:I143 I163:I174 I195:I206 I228:I239 I260:I271 I292:I303 I356:I367 I5:I15 I549:I560 I323:I334 I583:I594 I451:I462 I615:I616 I618:I626 I516:I527" xr:uid="{810ED3BB-0437-494A-9C69-17980B67D4B3}">
      <formula1>#REF!</formula1>
    </dataValidation>
    <dataValidation type="list" allowBlank="1" showInputMessage="1" showErrorMessage="1" sqref="I4 I617 I866:I877 I679:I690 I710:I721 I741:I752 I772:I783 I803:I814 I834:I845 I647:I658 I898:I909 I929:I940 I961:I972" xr:uid="{1EBD75C7-7987-419B-B711-3C6CC99BD57E}">
      <formula1>$X$2:$X$4</formula1>
    </dataValidation>
  </dataValidations>
  <pageMargins left="0.70866141732283472" right="0.70866141732283472" top="0.74803149606299213" bottom="0.74803149606299213" header="0.31496062992125984" footer="0.31496062992125984"/>
  <pageSetup scale="56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9923E0-C588-4F0D-899A-02FD1055E8B6}">
  <sheetPr>
    <tabColor rgb="FFC00000"/>
  </sheetPr>
  <dimension ref="A1:X96"/>
  <sheetViews>
    <sheetView zoomScale="70" zoomScaleNormal="70" workbookViewId="0"/>
  </sheetViews>
  <sheetFormatPr baseColWidth="10" defaultRowHeight="14.4" x14ac:dyDescent="0.3"/>
  <cols>
    <col min="1" max="1" width="5.21875" customWidth="1"/>
    <col min="2" max="2" width="26.109375" customWidth="1"/>
    <col min="3" max="3" width="17.21875" bestFit="1" customWidth="1"/>
    <col min="4" max="4" width="21.109375" bestFit="1" customWidth="1"/>
    <col min="5" max="5" width="15.21875" bestFit="1" customWidth="1"/>
    <col min="6" max="6" width="20.5546875" bestFit="1" customWidth="1"/>
    <col min="8" max="8" width="13.5546875" customWidth="1"/>
    <col min="9" max="9" width="9.6640625" bestFit="1" customWidth="1"/>
    <col min="10" max="10" width="15.33203125" bestFit="1" customWidth="1"/>
    <col min="11" max="11" width="19" bestFit="1" customWidth="1"/>
    <col min="12" max="12" width="18.5546875" bestFit="1" customWidth="1"/>
    <col min="13" max="13" width="16.77734375" bestFit="1" customWidth="1"/>
    <col min="24" max="24" width="15" bestFit="1" customWidth="1"/>
  </cols>
  <sheetData>
    <row r="1" spans="1:24" x14ac:dyDescent="0.3">
      <c r="A1" s="37"/>
    </row>
    <row r="2" spans="1:24" ht="19.2" thickBot="1" x14ac:dyDescent="0.5">
      <c r="B2" s="22" t="s">
        <v>100</v>
      </c>
      <c r="H2" s="22" t="str">
        <f>+B2</f>
        <v>ASPEE MATHEWS LAURA CRISTINA</v>
      </c>
      <c r="X2" t="s">
        <v>9</v>
      </c>
    </row>
    <row r="3" spans="1:24" ht="18.600000000000001" thickBot="1" x14ac:dyDescent="0.4">
      <c r="B3" s="5" t="s">
        <v>0</v>
      </c>
      <c r="C3" s="5" t="s">
        <v>1</v>
      </c>
      <c r="D3" s="5" t="s">
        <v>11</v>
      </c>
      <c r="E3" s="6" t="s">
        <v>2</v>
      </c>
      <c r="F3" s="6" t="s">
        <v>7</v>
      </c>
      <c r="H3" s="2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4" t="s">
        <v>8</v>
      </c>
      <c r="X3" t="s">
        <v>10</v>
      </c>
    </row>
    <row r="4" spans="1:24" ht="17.399999999999999" x14ac:dyDescent="0.45">
      <c r="B4" s="8">
        <v>0</v>
      </c>
      <c r="C4" s="9">
        <v>0</v>
      </c>
      <c r="D4" s="10">
        <f>+B4+C4</f>
        <v>0</v>
      </c>
      <c r="E4" s="10">
        <f>SUM(B5:B29)</f>
        <v>0</v>
      </c>
      <c r="F4" s="11"/>
      <c r="H4" s="13">
        <v>2</v>
      </c>
      <c r="I4" s="14"/>
      <c r="J4" s="27">
        <v>45775</v>
      </c>
      <c r="K4" s="27">
        <v>45776</v>
      </c>
      <c r="L4" s="29"/>
      <c r="M4" s="28"/>
      <c r="X4" t="s">
        <v>113</v>
      </c>
    </row>
    <row r="5" spans="1:24" ht="17.399999999999999" x14ac:dyDescent="0.45">
      <c r="B5" s="17"/>
      <c r="C5" s="18">
        <v>0</v>
      </c>
      <c r="D5" s="26"/>
      <c r="E5" s="26"/>
      <c r="F5" s="18"/>
      <c r="H5" s="15"/>
      <c r="I5" s="14"/>
      <c r="J5" s="31"/>
      <c r="K5" s="31"/>
      <c r="L5" s="29"/>
      <c r="M5" s="29"/>
    </row>
    <row r="6" spans="1:24" ht="17.399999999999999" x14ac:dyDescent="0.45">
      <c r="B6" s="17"/>
      <c r="C6" s="18">
        <v>0</v>
      </c>
      <c r="D6" s="26"/>
      <c r="E6" s="26"/>
      <c r="F6" s="18"/>
      <c r="H6" s="15"/>
      <c r="I6" s="14"/>
      <c r="J6" s="31"/>
      <c r="K6" s="31"/>
      <c r="L6" s="29"/>
      <c r="M6" s="29"/>
    </row>
    <row r="7" spans="1:24" ht="17.399999999999999" x14ac:dyDescent="0.45">
      <c r="B7" s="17"/>
      <c r="C7" s="18">
        <v>0</v>
      </c>
      <c r="D7" s="26"/>
      <c r="E7" s="26"/>
      <c r="F7" s="18"/>
      <c r="H7" s="15"/>
      <c r="I7" s="14"/>
      <c r="J7" s="31"/>
      <c r="K7" s="31"/>
      <c r="L7" s="29"/>
      <c r="M7" s="29"/>
    </row>
    <row r="8" spans="1:24" ht="17.399999999999999" x14ac:dyDescent="0.45">
      <c r="B8" s="17"/>
      <c r="C8" s="18">
        <v>0</v>
      </c>
      <c r="D8" s="26"/>
      <c r="E8" s="26"/>
      <c r="F8" s="18"/>
      <c r="H8" s="15"/>
      <c r="I8" s="14"/>
      <c r="J8" s="31"/>
      <c r="K8" s="31"/>
      <c r="L8" s="29"/>
      <c r="M8" s="29"/>
    </row>
    <row r="9" spans="1:24" ht="17.399999999999999" x14ac:dyDescent="0.45">
      <c r="B9" s="17"/>
      <c r="C9" s="18">
        <v>0</v>
      </c>
      <c r="D9" s="26"/>
      <c r="E9" s="26"/>
      <c r="F9" s="18"/>
      <c r="H9" s="15"/>
      <c r="I9" s="14"/>
      <c r="J9" s="29"/>
      <c r="K9" s="29"/>
      <c r="L9" s="29"/>
      <c r="M9" s="29"/>
    </row>
    <row r="10" spans="1:24" ht="17.399999999999999" x14ac:dyDescent="0.45">
      <c r="B10" s="17"/>
      <c r="C10" s="18">
        <v>0</v>
      </c>
      <c r="D10" s="26"/>
      <c r="E10" s="26"/>
      <c r="F10" s="18"/>
      <c r="H10" s="15"/>
      <c r="I10" s="14"/>
      <c r="J10" s="29"/>
      <c r="K10" s="29"/>
      <c r="L10" s="29"/>
      <c r="M10" s="29"/>
    </row>
    <row r="11" spans="1:24" ht="17.399999999999999" x14ac:dyDescent="0.45">
      <c r="B11" s="17"/>
      <c r="C11" s="18">
        <v>0</v>
      </c>
      <c r="D11" s="26"/>
      <c r="E11" s="26"/>
      <c r="F11" s="18"/>
      <c r="H11" s="15"/>
      <c r="I11" s="14"/>
      <c r="J11" s="29"/>
      <c r="K11" s="29"/>
      <c r="L11" s="29"/>
      <c r="M11" s="29"/>
    </row>
    <row r="12" spans="1:24" ht="17.399999999999999" x14ac:dyDescent="0.45">
      <c r="B12" s="17"/>
      <c r="C12" s="18">
        <v>0</v>
      </c>
      <c r="D12" s="26"/>
      <c r="E12" s="26"/>
      <c r="F12" s="18"/>
      <c r="H12" s="15"/>
      <c r="I12" s="14"/>
      <c r="J12" s="29"/>
      <c r="K12" s="29"/>
      <c r="L12" s="29"/>
      <c r="M12" s="29"/>
    </row>
    <row r="13" spans="1:24" ht="17.399999999999999" x14ac:dyDescent="0.45">
      <c r="B13" s="17"/>
      <c r="C13" s="18">
        <v>0</v>
      </c>
      <c r="D13" s="26"/>
      <c r="E13" s="26"/>
      <c r="F13" s="18"/>
      <c r="H13" s="15"/>
      <c r="I13" s="14"/>
      <c r="J13" s="29"/>
      <c r="K13" s="29"/>
      <c r="L13" s="29"/>
      <c r="M13" s="29"/>
    </row>
    <row r="14" spans="1:24" ht="17.399999999999999" x14ac:dyDescent="0.45">
      <c r="B14" s="17"/>
      <c r="C14" s="18">
        <v>0</v>
      </c>
      <c r="D14" s="18"/>
      <c r="E14" s="18"/>
      <c r="F14" s="18"/>
      <c r="H14" s="15"/>
      <c r="I14" s="14"/>
      <c r="J14" s="29"/>
      <c r="K14" s="29"/>
      <c r="L14" s="29"/>
      <c r="M14" s="29"/>
    </row>
    <row r="15" spans="1:24" ht="18" thickBot="1" x14ac:dyDescent="0.5">
      <c r="B15" s="17"/>
      <c r="C15" s="18">
        <v>0</v>
      </c>
      <c r="D15" s="18"/>
      <c r="E15" s="18"/>
      <c r="F15" s="18"/>
      <c r="H15" s="16"/>
      <c r="I15" s="14"/>
      <c r="J15" s="30"/>
      <c r="K15" s="30"/>
      <c r="L15" s="30"/>
      <c r="M15" s="30"/>
    </row>
    <row r="16" spans="1:24" ht="21.6" thickBot="1" x14ac:dyDescent="0.55000000000000004">
      <c r="B16" s="17"/>
      <c r="C16" s="18">
        <v>0</v>
      </c>
      <c r="D16" s="19"/>
      <c r="E16" s="19"/>
      <c r="F16" s="19"/>
      <c r="H16" s="12">
        <f>SUM(H4:H15)</f>
        <v>2</v>
      </c>
      <c r="I16" s="39" t="str">
        <f>IF(H16=6,"YA NO PUEDE SOLICITAR DIAS ADMINISTRATIVOS","PUEDE SOLICITAR DIAS ADMINISTRATIVOS")</f>
        <v>PUEDE SOLICITAR DIAS ADMINISTRATIVOS</v>
      </c>
      <c r="J16" s="40"/>
      <c r="K16" s="40"/>
      <c r="L16" s="40"/>
      <c r="M16" s="41"/>
    </row>
    <row r="17" spans="2:13" ht="21.6" thickBot="1" x14ac:dyDescent="0.55000000000000004">
      <c r="B17" s="17"/>
      <c r="C17" s="18">
        <v>0</v>
      </c>
      <c r="D17" s="19"/>
      <c r="E17" s="19"/>
      <c r="F17" s="19"/>
      <c r="H17" s="23">
        <f>6-H16</f>
        <v>4</v>
      </c>
      <c r="I17" s="39" t="str">
        <f>IF(H17=0,"YA NO CUENTA CON ADMINISTRATIVOS","OK")</f>
        <v>OK</v>
      </c>
      <c r="J17" s="40"/>
      <c r="K17" s="40"/>
      <c r="L17" s="40"/>
      <c r="M17" s="41"/>
    </row>
    <row r="18" spans="2:13" ht="17.399999999999999" x14ac:dyDescent="0.45">
      <c r="B18" s="17"/>
      <c r="C18" s="18">
        <v>0</v>
      </c>
      <c r="D18" s="19"/>
      <c r="E18" s="19"/>
      <c r="F18" s="19"/>
      <c r="H18" s="1"/>
    </row>
    <row r="19" spans="2:13" ht="17.399999999999999" x14ac:dyDescent="0.45">
      <c r="B19" s="17"/>
      <c r="C19" s="18">
        <v>0</v>
      </c>
      <c r="D19" s="19"/>
      <c r="E19" s="19"/>
      <c r="F19" s="19"/>
    </row>
    <row r="20" spans="2:13" ht="17.399999999999999" x14ac:dyDescent="0.45">
      <c r="B20" s="17"/>
      <c r="C20" s="18">
        <v>0</v>
      </c>
      <c r="D20" s="19"/>
      <c r="E20" s="19"/>
      <c r="F20" s="19"/>
      <c r="H20" s="24" t="s">
        <v>25</v>
      </c>
      <c r="I20" s="24"/>
      <c r="J20" s="24"/>
      <c r="K20" s="25"/>
      <c r="L20" s="25"/>
    </row>
    <row r="21" spans="2:13" ht="17.399999999999999" x14ac:dyDescent="0.45">
      <c r="B21" s="17"/>
      <c r="C21" s="18">
        <v>0</v>
      </c>
      <c r="D21" s="19"/>
      <c r="E21" s="19"/>
      <c r="F21" s="19"/>
      <c r="H21" s="24" t="s">
        <v>101</v>
      </c>
      <c r="K21" s="25"/>
      <c r="L21" s="32" t="s">
        <v>22</v>
      </c>
      <c r="M21" s="33" t="s">
        <v>27</v>
      </c>
    </row>
    <row r="22" spans="2:13" ht="17.399999999999999" x14ac:dyDescent="0.45">
      <c r="B22" s="17"/>
      <c r="C22" s="18">
        <v>0</v>
      </c>
      <c r="D22" s="19"/>
      <c r="E22" s="19"/>
      <c r="F22" s="19"/>
      <c r="H22" s="24" t="s">
        <v>89</v>
      </c>
      <c r="K22" s="25">
        <v>45658</v>
      </c>
      <c r="L22" s="25">
        <v>45838</v>
      </c>
    </row>
    <row r="23" spans="2:13" ht="17.399999999999999" x14ac:dyDescent="0.45">
      <c r="B23" s="17"/>
      <c r="C23" s="18">
        <v>0</v>
      </c>
      <c r="D23" s="19"/>
      <c r="E23" s="19"/>
      <c r="F23" s="19"/>
    </row>
    <row r="24" spans="2:13" ht="17.399999999999999" x14ac:dyDescent="0.45">
      <c r="B24" s="17"/>
      <c r="C24" s="18">
        <v>0</v>
      </c>
      <c r="D24" s="19"/>
      <c r="E24" s="19"/>
      <c r="F24" s="19"/>
    </row>
    <row r="25" spans="2:13" ht="17.399999999999999" x14ac:dyDescent="0.45">
      <c r="B25" s="17"/>
      <c r="C25" s="18">
        <v>0</v>
      </c>
      <c r="D25" s="19"/>
      <c r="E25" s="19"/>
      <c r="F25" s="19"/>
    </row>
    <row r="26" spans="2:13" ht="17.399999999999999" x14ac:dyDescent="0.45">
      <c r="B26" s="17"/>
      <c r="C26" s="18">
        <v>0</v>
      </c>
      <c r="D26" s="19"/>
      <c r="E26" s="19"/>
      <c r="F26" s="19"/>
    </row>
    <row r="27" spans="2:13" ht="17.399999999999999" x14ac:dyDescent="0.45">
      <c r="B27" s="17"/>
      <c r="C27" s="18">
        <v>0</v>
      </c>
      <c r="D27" s="19"/>
      <c r="E27" s="19"/>
      <c r="F27" s="19"/>
    </row>
    <row r="28" spans="2:13" ht="17.399999999999999" x14ac:dyDescent="0.45">
      <c r="B28" s="17"/>
      <c r="C28" s="18">
        <v>0</v>
      </c>
      <c r="D28" s="19"/>
      <c r="E28" s="19"/>
      <c r="F28" s="19"/>
    </row>
    <row r="29" spans="2:13" ht="18" thickBot="1" x14ac:dyDescent="0.5">
      <c r="B29" s="17"/>
      <c r="C29" s="20">
        <v>0</v>
      </c>
      <c r="D29" s="21"/>
      <c r="E29" s="21"/>
      <c r="F29" s="21"/>
    </row>
    <row r="30" spans="2:13" ht="21.6" thickBot="1" x14ac:dyDescent="0.55000000000000004">
      <c r="B30" s="7">
        <f>+D4-E4</f>
        <v>0</v>
      </c>
      <c r="C30" s="42" t="str">
        <f>IF(D4&lt;=E4,"YA NO TIENE FERIADOS","PUEDE SOLICITAR DIAS FERIADOS")</f>
        <v>YA NO TIENE FERIADOS</v>
      </c>
      <c r="D30" s="43"/>
      <c r="E30" s="43"/>
      <c r="F30" s="44"/>
    </row>
    <row r="31" spans="2:13" ht="19.2" thickBot="1" x14ac:dyDescent="0.5">
      <c r="C31" s="45" t="str">
        <f>IF(E4&gt;D4,"EXISTE UN ERROR","OK")</f>
        <v>OK</v>
      </c>
      <c r="D31" s="46"/>
      <c r="E31" s="46"/>
      <c r="F31" s="47"/>
    </row>
    <row r="36" spans="2:13" ht="19.2" thickBot="1" x14ac:dyDescent="0.5">
      <c r="B36" s="22" t="s">
        <v>24</v>
      </c>
      <c r="H36" s="22" t="str">
        <f>+B36</f>
        <v>FIGUEROA ESPINOZA PAMELA F.</v>
      </c>
    </row>
    <row r="37" spans="2:13" ht="18.600000000000001" thickBot="1" x14ac:dyDescent="0.4">
      <c r="B37" s="5" t="s">
        <v>0</v>
      </c>
      <c r="C37" s="5" t="s">
        <v>1</v>
      </c>
      <c r="D37" s="5" t="s">
        <v>11</v>
      </c>
      <c r="E37" s="6" t="s">
        <v>2</v>
      </c>
      <c r="F37" s="6" t="s">
        <v>7</v>
      </c>
      <c r="H37" s="2" t="s">
        <v>3</v>
      </c>
      <c r="I37" s="3" t="s">
        <v>4</v>
      </c>
      <c r="J37" s="3" t="s">
        <v>5</v>
      </c>
      <c r="K37" s="3" t="s">
        <v>6</v>
      </c>
      <c r="L37" s="3" t="s">
        <v>7</v>
      </c>
      <c r="M37" s="4" t="s">
        <v>8</v>
      </c>
    </row>
    <row r="38" spans="2:13" ht="17.399999999999999" x14ac:dyDescent="0.45">
      <c r="B38" s="8">
        <v>15</v>
      </c>
      <c r="C38" s="9">
        <v>0</v>
      </c>
      <c r="D38" s="10">
        <f>+B38+C38</f>
        <v>15</v>
      </c>
      <c r="E38" s="10">
        <f>SUM(B39:B63)</f>
        <v>5</v>
      </c>
      <c r="F38" s="11"/>
      <c r="H38" s="13"/>
      <c r="I38" s="14"/>
      <c r="J38" s="27"/>
      <c r="K38" s="27"/>
      <c r="L38" s="29"/>
      <c r="M38" s="28"/>
    </row>
    <row r="39" spans="2:13" ht="17.399999999999999" x14ac:dyDescent="0.45">
      <c r="B39" s="17">
        <v>5</v>
      </c>
      <c r="C39" s="18">
        <v>0</v>
      </c>
      <c r="D39" s="26">
        <v>45692</v>
      </c>
      <c r="E39" s="26">
        <v>45696</v>
      </c>
      <c r="F39" s="34" t="s">
        <v>92</v>
      </c>
      <c r="H39" s="15"/>
      <c r="I39" s="14"/>
      <c r="J39" s="31"/>
      <c r="K39" s="31"/>
      <c r="L39" s="29"/>
      <c r="M39" s="29"/>
    </row>
    <row r="40" spans="2:13" ht="17.399999999999999" x14ac:dyDescent="0.45">
      <c r="B40" s="17"/>
      <c r="C40" s="18">
        <v>0</v>
      </c>
      <c r="D40" s="26"/>
      <c r="E40" s="26"/>
      <c r="F40" s="18"/>
      <c r="H40" s="15"/>
      <c r="I40" s="14"/>
      <c r="J40" s="31"/>
      <c r="K40" s="31"/>
      <c r="L40" s="29"/>
      <c r="M40" s="29"/>
    </row>
    <row r="41" spans="2:13" ht="17.399999999999999" x14ac:dyDescent="0.45">
      <c r="B41" s="17"/>
      <c r="C41" s="18">
        <v>0</v>
      </c>
      <c r="D41" s="26"/>
      <c r="E41" s="26"/>
      <c r="F41" s="18"/>
      <c r="H41" s="15"/>
      <c r="I41" s="14"/>
      <c r="J41" s="31"/>
      <c r="K41" s="31"/>
      <c r="L41" s="29"/>
      <c r="M41" s="29"/>
    </row>
    <row r="42" spans="2:13" ht="17.399999999999999" x14ac:dyDescent="0.45">
      <c r="B42" s="17"/>
      <c r="C42" s="18">
        <v>0</v>
      </c>
      <c r="D42" s="26"/>
      <c r="E42" s="26"/>
      <c r="F42" s="18"/>
      <c r="H42" s="15"/>
      <c r="I42" s="14"/>
      <c r="J42" s="31"/>
      <c r="K42" s="31"/>
      <c r="L42" s="29"/>
      <c r="M42" s="29"/>
    </row>
    <row r="43" spans="2:13" ht="17.399999999999999" x14ac:dyDescent="0.45">
      <c r="B43" s="17"/>
      <c r="C43" s="18">
        <v>0</v>
      </c>
      <c r="D43" s="26"/>
      <c r="E43" s="26"/>
      <c r="F43" s="18"/>
      <c r="H43" s="15"/>
      <c r="I43" s="14"/>
      <c r="J43" s="29"/>
      <c r="K43" s="29"/>
      <c r="L43" s="29"/>
      <c r="M43" s="29"/>
    </row>
    <row r="44" spans="2:13" ht="17.399999999999999" x14ac:dyDescent="0.45">
      <c r="B44" s="17"/>
      <c r="C44" s="18">
        <v>0</v>
      </c>
      <c r="D44" s="26"/>
      <c r="E44" s="26"/>
      <c r="F44" s="18"/>
      <c r="H44" s="15"/>
      <c r="I44" s="14"/>
      <c r="J44" s="29"/>
      <c r="K44" s="29"/>
      <c r="L44" s="29"/>
      <c r="M44" s="29"/>
    </row>
    <row r="45" spans="2:13" ht="17.399999999999999" x14ac:dyDescent="0.45">
      <c r="B45" s="17"/>
      <c r="C45" s="18">
        <v>0</v>
      </c>
      <c r="D45" s="26"/>
      <c r="E45" s="26"/>
      <c r="F45" s="18"/>
      <c r="H45" s="15"/>
      <c r="I45" s="14"/>
      <c r="J45" s="29"/>
      <c r="K45" s="29"/>
      <c r="L45" s="29"/>
      <c r="M45" s="29"/>
    </row>
    <row r="46" spans="2:13" ht="17.399999999999999" x14ac:dyDescent="0.45">
      <c r="B46" s="17"/>
      <c r="C46" s="18">
        <v>0</v>
      </c>
      <c r="D46" s="26"/>
      <c r="E46" s="26"/>
      <c r="F46" s="18"/>
      <c r="H46" s="15"/>
      <c r="I46" s="14"/>
      <c r="J46" s="29"/>
      <c r="K46" s="29"/>
      <c r="L46" s="29"/>
      <c r="M46" s="29"/>
    </row>
    <row r="47" spans="2:13" ht="17.399999999999999" x14ac:dyDescent="0.45">
      <c r="B47" s="17"/>
      <c r="C47" s="18">
        <v>0</v>
      </c>
      <c r="D47" s="26"/>
      <c r="E47" s="26"/>
      <c r="F47" s="18"/>
      <c r="H47" s="15"/>
      <c r="I47" s="14"/>
      <c r="J47" s="29"/>
      <c r="K47" s="29"/>
      <c r="L47" s="29"/>
      <c r="M47" s="29"/>
    </row>
    <row r="48" spans="2:13" ht="17.399999999999999" x14ac:dyDescent="0.45">
      <c r="B48" s="17"/>
      <c r="C48" s="18">
        <v>0</v>
      </c>
      <c r="D48" s="18"/>
      <c r="E48" s="18"/>
      <c r="F48" s="18"/>
      <c r="H48" s="15"/>
      <c r="I48" s="14"/>
      <c r="J48" s="29"/>
      <c r="K48" s="29"/>
      <c r="L48" s="29"/>
      <c r="M48" s="29"/>
    </row>
    <row r="49" spans="2:13" ht="18" thickBot="1" x14ac:dyDescent="0.5">
      <c r="B49" s="17"/>
      <c r="C49" s="18">
        <v>0</v>
      </c>
      <c r="D49" s="18"/>
      <c r="E49" s="18"/>
      <c r="F49" s="18"/>
      <c r="H49" s="16"/>
      <c r="I49" s="14"/>
      <c r="J49" s="30"/>
      <c r="K49" s="30"/>
      <c r="L49" s="30"/>
      <c r="M49" s="30"/>
    </row>
    <row r="50" spans="2:13" ht="21.6" thickBot="1" x14ac:dyDescent="0.55000000000000004">
      <c r="B50" s="17"/>
      <c r="C50" s="18">
        <v>0</v>
      </c>
      <c r="D50" s="19"/>
      <c r="E50" s="19"/>
      <c r="F50" s="19"/>
      <c r="H50" s="12">
        <f>SUM(H38:H49)</f>
        <v>0</v>
      </c>
      <c r="I50" s="39" t="str">
        <f>IF(H50=6,"YA NO PUEDE SOLICITAR DIAS ADMINISTRATIVOS","PUEDE SOLICITAR DIAS ADMINISTRATIVOS")</f>
        <v>PUEDE SOLICITAR DIAS ADMINISTRATIVOS</v>
      </c>
      <c r="J50" s="40"/>
      <c r="K50" s="40"/>
      <c r="L50" s="40"/>
      <c r="M50" s="41"/>
    </row>
    <row r="51" spans="2:13" ht="21.6" thickBot="1" x14ac:dyDescent="0.55000000000000004">
      <c r="B51" s="17"/>
      <c r="C51" s="18">
        <v>0</v>
      </c>
      <c r="D51" s="19"/>
      <c r="E51" s="19"/>
      <c r="F51" s="19"/>
      <c r="H51" s="23">
        <f>6-H50</f>
        <v>6</v>
      </c>
      <c r="I51" s="39" t="str">
        <f>IF(H51=0,"YA NO CUENTA CON ADMINISTRATIVOS","OK")</f>
        <v>OK</v>
      </c>
      <c r="J51" s="40"/>
      <c r="K51" s="40"/>
      <c r="L51" s="40"/>
      <c r="M51" s="41"/>
    </row>
    <row r="52" spans="2:13" ht="17.399999999999999" x14ac:dyDescent="0.45">
      <c r="B52" s="17"/>
      <c r="C52" s="18">
        <v>0</v>
      </c>
      <c r="D52" s="19"/>
      <c r="E52" s="19"/>
      <c r="F52" s="19"/>
      <c r="H52" s="1"/>
    </row>
    <row r="53" spans="2:13" ht="17.399999999999999" x14ac:dyDescent="0.45">
      <c r="B53" s="17"/>
      <c r="C53" s="18">
        <v>0</v>
      </c>
      <c r="D53" s="19"/>
      <c r="E53" s="19"/>
      <c r="F53" s="19"/>
    </row>
    <row r="54" spans="2:13" ht="17.399999999999999" x14ac:dyDescent="0.45">
      <c r="B54" s="17"/>
      <c r="C54" s="18">
        <v>0</v>
      </c>
      <c r="D54" s="19"/>
      <c r="E54" s="19"/>
      <c r="F54" s="19"/>
      <c r="H54" s="24" t="s">
        <v>25</v>
      </c>
      <c r="I54" s="24"/>
      <c r="J54" s="24"/>
      <c r="K54" s="25"/>
      <c r="L54" s="25"/>
    </row>
    <row r="55" spans="2:13" ht="17.399999999999999" x14ac:dyDescent="0.45">
      <c r="B55" s="17"/>
      <c r="C55" s="18">
        <v>0</v>
      </c>
      <c r="D55" s="19"/>
      <c r="E55" s="19"/>
      <c r="F55" s="19"/>
      <c r="H55" s="24" t="s">
        <v>26</v>
      </c>
      <c r="K55" s="25">
        <v>45292</v>
      </c>
      <c r="L55" s="32" t="s">
        <v>22</v>
      </c>
      <c r="M55" s="33" t="s">
        <v>27</v>
      </c>
    </row>
    <row r="56" spans="2:13" ht="17.399999999999999" x14ac:dyDescent="0.45">
      <c r="B56" s="17"/>
      <c r="C56" s="18">
        <v>0</v>
      </c>
      <c r="D56" s="19"/>
      <c r="E56" s="19"/>
      <c r="F56" s="19"/>
      <c r="H56" s="24" t="s">
        <v>89</v>
      </c>
      <c r="K56" s="25">
        <v>45658</v>
      </c>
      <c r="L56" s="25">
        <v>46022</v>
      </c>
    </row>
    <row r="57" spans="2:13" ht="17.399999999999999" x14ac:dyDescent="0.45">
      <c r="B57" s="17"/>
      <c r="C57" s="18">
        <v>0</v>
      </c>
      <c r="D57" s="19"/>
      <c r="E57" s="19"/>
      <c r="F57" s="19"/>
    </row>
    <row r="58" spans="2:13" ht="17.399999999999999" x14ac:dyDescent="0.45">
      <c r="B58" s="17"/>
      <c r="C58" s="18">
        <v>0</v>
      </c>
      <c r="D58" s="19"/>
      <c r="E58" s="19"/>
      <c r="F58" s="19"/>
    </row>
    <row r="59" spans="2:13" ht="17.399999999999999" x14ac:dyDescent="0.45">
      <c r="B59" s="17"/>
      <c r="C59" s="18">
        <v>0</v>
      </c>
      <c r="D59" s="19"/>
      <c r="E59" s="19"/>
      <c r="F59" s="19"/>
    </row>
    <row r="60" spans="2:13" ht="17.399999999999999" x14ac:dyDescent="0.45">
      <c r="B60" s="17"/>
      <c r="C60" s="18">
        <v>0</v>
      </c>
      <c r="D60" s="19"/>
      <c r="E60" s="19"/>
      <c r="F60" s="19"/>
    </row>
    <row r="61" spans="2:13" ht="17.399999999999999" x14ac:dyDescent="0.45">
      <c r="B61" s="17"/>
      <c r="C61" s="18">
        <v>0</v>
      </c>
      <c r="D61" s="19"/>
      <c r="E61" s="19"/>
      <c r="F61" s="19"/>
    </row>
    <row r="62" spans="2:13" ht="17.399999999999999" x14ac:dyDescent="0.45">
      <c r="B62" s="17"/>
      <c r="C62" s="18">
        <v>0</v>
      </c>
      <c r="D62" s="19"/>
      <c r="E62" s="19"/>
      <c r="F62" s="19"/>
    </row>
    <row r="63" spans="2:13" ht="18" thickBot="1" x14ac:dyDescent="0.5">
      <c r="B63" s="17"/>
      <c r="C63" s="20">
        <v>0</v>
      </c>
      <c r="D63" s="21"/>
      <c r="E63" s="21"/>
      <c r="F63" s="21"/>
    </row>
    <row r="64" spans="2:13" ht="21.6" thickBot="1" x14ac:dyDescent="0.55000000000000004">
      <c r="B64" s="7">
        <f>+D38-E38</f>
        <v>10</v>
      </c>
      <c r="C64" s="42" t="str">
        <f>IF(D38&lt;=E38,"YA NO TIENE FERIADOS","PUEDE SOLICITAR DIAS FERIADOS")</f>
        <v>PUEDE SOLICITAR DIAS FERIADOS</v>
      </c>
      <c r="D64" s="43"/>
      <c r="E64" s="43"/>
      <c r="F64" s="44"/>
    </row>
    <row r="65" spans="2:13" ht="19.2" thickBot="1" x14ac:dyDescent="0.5">
      <c r="C65" s="45" t="str">
        <f>IF(E38&gt;D38,"EXISTE UN ERROR","OK")</f>
        <v>OK</v>
      </c>
      <c r="D65" s="46"/>
      <c r="E65" s="46"/>
      <c r="F65" s="47"/>
    </row>
    <row r="67" spans="2:13" ht="19.2" thickBot="1" x14ac:dyDescent="0.5">
      <c r="B67" s="22" t="s">
        <v>134</v>
      </c>
      <c r="H67" s="22" t="str">
        <f>+B67</f>
        <v>DE LA FUENTE FLORES HOREALIS BELEN</v>
      </c>
    </row>
    <row r="68" spans="2:13" ht="18.600000000000001" thickBot="1" x14ac:dyDescent="0.4">
      <c r="B68" s="5" t="s">
        <v>0</v>
      </c>
      <c r="C68" s="5" t="s">
        <v>1</v>
      </c>
      <c r="D68" s="5" t="s">
        <v>11</v>
      </c>
      <c r="E68" s="6" t="s">
        <v>2</v>
      </c>
      <c r="F68" s="6" t="s">
        <v>7</v>
      </c>
      <c r="H68" s="2" t="s">
        <v>3</v>
      </c>
      <c r="I68" s="3" t="s">
        <v>4</v>
      </c>
      <c r="J68" s="3" t="s">
        <v>5</v>
      </c>
      <c r="K68" s="3" t="s">
        <v>6</v>
      </c>
      <c r="L68" s="3" t="s">
        <v>7</v>
      </c>
      <c r="M68" s="4" t="s">
        <v>8</v>
      </c>
    </row>
    <row r="69" spans="2:13" ht="17.399999999999999" x14ac:dyDescent="0.45">
      <c r="B69" s="8">
        <v>0</v>
      </c>
      <c r="C69" s="9">
        <v>0</v>
      </c>
      <c r="D69" s="10">
        <f>+B69+C69</f>
        <v>0</v>
      </c>
      <c r="E69" s="10">
        <f>SUM(B70:B94)</f>
        <v>0</v>
      </c>
      <c r="F69" s="11"/>
      <c r="H69" s="13">
        <v>1</v>
      </c>
      <c r="I69" s="14"/>
      <c r="J69" s="27">
        <v>45862</v>
      </c>
      <c r="K69" s="27">
        <v>45862</v>
      </c>
      <c r="L69" s="29"/>
      <c r="M69" s="28"/>
    </row>
    <row r="70" spans="2:13" ht="17.399999999999999" x14ac:dyDescent="0.45">
      <c r="B70" s="17"/>
      <c r="C70" s="18">
        <v>0</v>
      </c>
      <c r="D70" s="26"/>
      <c r="E70" s="26"/>
      <c r="F70" s="18"/>
      <c r="H70" s="15"/>
      <c r="I70" s="14"/>
      <c r="J70" s="31"/>
      <c r="K70" s="31"/>
      <c r="L70" s="29"/>
      <c r="M70" s="29"/>
    </row>
    <row r="71" spans="2:13" ht="17.399999999999999" x14ac:dyDescent="0.45">
      <c r="B71" s="17"/>
      <c r="C71" s="18">
        <v>0</v>
      </c>
      <c r="D71" s="26"/>
      <c r="E71" s="26"/>
      <c r="F71" s="18"/>
      <c r="H71" s="15"/>
      <c r="I71" s="14"/>
      <c r="J71" s="31"/>
      <c r="K71" s="31"/>
      <c r="L71" s="29"/>
      <c r="M71" s="29"/>
    </row>
    <row r="72" spans="2:13" ht="17.399999999999999" x14ac:dyDescent="0.45">
      <c r="B72" s="17"/>
      <c r="C72" s="18">
        <v>0</v>
      </c>
      <c r="D72" s="26"/>
      <c r="E72" s="26"/>
      <c r="F72" s="18"/>
      <c r="H72" s="15"/>
      <c r="I72" s="14"/>
      <c r="J72" s="31"/>
      <c r="K72" s="31"/>
      <c r="L72" s="29"/>
      <c r="M72" s="29"/>
    </row>
    <row r="73" spans="2:13" ht="17.399999999999999" x14ac:dyDescent="0.45">
      <c r="B73" s="17"/>
      <c r="C73" s="18">
        <v>0</v>
      </c>
      <c r="D73" s="26"/>
      <c r="E73" s="26"/>
      <c r="F73" s="18"/>
      <c r="H73" s="15"/>
      <c r="I73" s="14"/>
      <c r="J73" s="31"/>
      <c r="K73" s="31"/>
      <c r="L73" s="29"/>
      <c r="M73" s="29"/>
    </row>
    <row r="74" spans="2:13" ht="17.399999999999999" x14ac:dyDescent="0.45">
      <c r="B74" s="17"/>
      <c r="C74" s="18">
        <v>0</v>
      </c>
      <c r="D74" s="26"/>
      <c r="E74" s="26"/>
      <c r="F74" s="18"/>
      <c r="H74" s="15"/>
      <c r="I74" s="14"/>
      <c r="J74" s="29"/>
      <c r="K74" s="29"/>
      <c r="L74" s="29"/>
      <c r="M74" s="29"/>
    </row>
    <row r="75" spans="2:13" ht="17.399999999999999" x14ac:dyDescent="0.45">
      <c r="B75" s="17"/>
      <c r="C75" s="18">
        <v>0</v>
      </c>
      <c r="D75" s="26"/>
      <c r="E75" s="26"/>
      <c r="F75" s="18"/>
      <c r="H75" s="15"/>
      <c r="I75" s="14"/>
      <c r="J75" s="29"/>
      <c r="K75" s="29"/>
      <c r="L75" s="29"/>
      <c r="M75" s="29"/>
    </row>
    <row r="76" spans="2:13" ht="17.399999999999999" x14ac:dyDescent="0.45">
      <c r="B76" s="17"/>
      <c r="C76" s="18">
        <v>0</v>
      </c>
      <c r="D76" s="26"/>
      <c r="E76" s="26"/>
      <c r="F76" s="18"/>
      <c r="H76" s="15"/>
      <c r="I76" s="14"/>
      <c r="J76" s="29"/>
      <c r="K76" s="29"/>
      <c r="L76" s="29"/>
      <c r="M76" s="29"/>
    </row>
    <row r="77" spans="2:13" ht="17.399999999999999" x14ac:dyDescent="0.45">
      <c r="B77" s="17"/>
      <c r="C77" s="18">
        <v>0</v>
      </c>
      <c r="D77" s="26"/>
      <c r="E77" s="26"/>
      <c r="F77" s="18"/>
      <c r="H77" s="15"/>
      <c r="I77" s="14"/>
      <c r="J77" s="29"/>
      <c r="K77" s="29"/>
      <c r="L77" s="29"/>
      <c r="M77" s="29"/>
    </row>
    <row r="78" spans="2:13" ht="17.399999999999999" x14ac:dyDescent="0.45">
      <c r="B78" s="17"/>
      <c r="C78" s="18">
        <v>0</v>
      </c>
      <c r="D78" s="26"/>
      <c r="E78" s="26"/>
      <c r="F78" s="18"/>
      <c r="H78" s="15"/>
      <c r="I78" s="14"/>
      <c r="J78" s="29"/>
      <c r="K78" s="29"/>
      <c r="L78" s="29"/>
      <c r="M78" s="29"/>
    </row>
    <row r="79" spans="2:13" ht="17.399999999999999" x14ac:dyDescent="0.45">
      <c r="B79" s="17"/>
      <c r="C79" s="18">
        <v>0</v>
      </c>
      <c r="D79" s="18"/>
      <c r="E79" s="18"/>
      <c r="F79" s="18"/>
      <c r="H79" s="15"/>
      <c r="I79" s="14"/>
      <c r="J79" s="29"/>
      <c r="K79" s="29"/>
      <c r="L79" s="29"/>
      <c r="M79" s="29"/>
    </row>
    <row r="80" spans="2:13" ht="18" thickBot="1" x14ac:dyDescent="0.5">
      <c r="B80" s="17"/>
      <c r="C80" s="18">
        <v>0</v>
      </c>
      <c r="D80" s="18"/>
      <c r="E80" s="18"/>
      <c r="F80" s="18"/>
      <c r="H80" s="16"/>
      <c r="I80" s="14"/>
      <c r="J80" s="30"/>
      <c r="K80" s="30"/>
      <c r="L80" s="30"/>
      <c r="M80" s="30"/>
    </row>
    <row r="81" spans="2:13" ht="21.6" thickBot="1" x14ac:dyDescent="0.55000000000000004">
      <c r="B81" s="17"/>
      <c r="C81" s="18">
        <v>0</v>
      </c>
      <c r="D81" s="19"/>
      <c r="E81" s="19"/>
      <c r="F81" s="19"/>
      <c r="H81" s="12">
        <f>SUM(H69:H80)</f>
        <v>1</v>
      </c>
      <c r="I81" s="39" t="str">
        <f>IF(H81=6,"YA NO PUEDE SOLICITAR DIAS ADMINISTRATIVOS","PUEDE SOLICITAR DIAS ADMINISTRATIVOS")</f>
        <v>PUEDE SOLICITAR DIAS ADMINISTRATIVOS</v>
      </c>
      <c r="J81" s="40"/>
      <c r="K81" s="40"/>
      <c r="L81" s="40"/>
      <c r="M81" s="41"/>
    </row>
    <row r="82" spans="2:13" ht="21.6" thickBot="1" x14ac:dyDescent="0.55000000000000004">
      <c r="B82" s="17"/>
      <c r="C82" s="18">
        <v>0</v>
      </c>
      <c r="D82" s="19"/>
      <c r="E82" s="19"/>
      <c r="F82" s="19"/>
      <c r="H82" s="23">
        <f>6-H81</f>
        <v>5</v>
      </c>
      <c r="I82" s="39" t="str">
        <f>IF(H82=0,"YA NO CUENTA CON ADMINISTRATIVOS","OK")</f>
        <v>OK</v>
      </c>
      <c r="J82" s="40"/>
      <c r="K82" s="40"/>
      <c r="L82" s="40"/>
      <c r="M82" s="41"/>
    </row>
    <row r="83" spans="2:13" ht="17.399999999999999" x14ac:dyDescent="0.45">
      <c r="B83" s="17"/>
      <c r="C83" s="18">
        <v>0</v>
      </c>
      <c r="D83" s="19"/>
      <c r="E83" s="19"/>
      <c r="F83" s="19"/>
      <c r="H83" s="1"/>
    </row>
    <row r="84" spans="2:13" ht="17.399999999999999" x14ac:dyDescent="0.45">
      <c r="B84" s="17"/>
      <c r="C84" s="18">
        <v>0</v>
      </c>
      <c r="D84" s="19"/>
      <c r="E84" s="19"/>
      <c r="F84" s="19"/>
    </row>
    <row r="85" spans="2:13" ht="17.399999999999999" x14ac:dyDescent="0.45">
      <c r="B85" s="17"/>
      <c r="C85" s="18">
        <v>0</v>
      </c>
      <c r="D85" s="19"/>
      <c r="E85" s="19"/>
      <c r="F85" s="19"/>
      <c r="H85" s="24" t="s">
        <v>25</v>
      </c>
      <c r="I85" s="24"/>
      <c r="J85" s="24"/>
      <c r="K85" s="25"/>
      <c r="L85" s="25"/>
    </row>
    <row r="86" spans="2:13" ht="17.399999999999999" x14ac:dyDescent="0.45">
      <c r="B86" s="17"/>
      <c r="C86" s="18">
        <v>0</v>
      </c>
      <c r="D86" s="19"/>
      <c r="E86" s="19"/>
      <c r="F86" s="19"/>
      <c r="H86" s="24"/>
      <c r="K86" s="25"/>
      <c r="L86" s="32"/>
      <c r="M86" s="33" t="s">
        <v>27</v>
      </c>
    </row>
    <row r="87" spans="2:13" ht="17.399999999999999" x14ac:dyDescent="0.45">
      <c r="B87" s="17"/>
      <c r="C87" s="18">
        <v>0</v>
      </c>
      <c r="D87" s="19"/>
      <c r="E87" s="19"/>
      <c r="F87" s="19"/>
      <c r="H87" s="24" t="s">
        <v>89</v>
      </c>
      <c r="K87" s="25">
        <v>45796</v>
      </c>
      <c r="L87" s="25">
        <v>46022</v>
      </c>
    </row>
    <row r="88" spans="2:13" ht="17.399999999999999" x14ac:dyDescent="0.45">
      <c r="B88" s="17"/>
      <c r="C88" s="18">
        <v>0</v>
      </c>
      <c r="D88" s="19"/>
      <c r="E88" s="19"/>
      <c r="F88" s="19"/>
    </row>
    <row r="89" spans="2:13" ht="17.399999999999999" x14ac:dyDescent="0.45">
      <c r="B89" s="17"/>
      <c r="C89" s="18">
        <v>0</v>
      </c>
      <c r="D89" s="19"/>
      <c r="E89" s="19"/>
      <c r="F89" s="19"/>
    </row>
    <row r="90" spans="2:13" ht="17.399999999999999" x14ac:dyDescent="0.45">
      <c r="B90" s="17"/>
      <c r="C90" s="18">
        <v>0</v>
      </c>
      <c r="D90" s="19"/>
      <c r="E90" s="19"/>
      <c r="F90" s="19"/>
    </row>
    <row r="91" spans="2:13" ht="17.399999999999999" x14ac:dyDescent="0.45">
      <c r="B91" s="17"/>
      <c r="C91" s="18">
        <v>0</v>
      </c>
      <c r="D91" s="19"/>
      <c r="E91" s="19"/>
      <c r="F91" s="19"/>
    </row>
    <row r="92" spans="2:13" ht="17.399999999999999" x14ac:dyDescent="0.45">
      <c r="B92" s="17"/>
      <c r="C92" s="18">
        <v>0</v>
      </c>
      <c r="D92" s="19"/>
      <c r="E92" s="19"/>
      <c r="F92" s="19"/>
    </row>
    <row r="93" spans="2:13" ht="17.399999999999999" x14ac:dyDescent="0.45">
      <c r="B93" s="17"/>
      <c r="C93" s="18">
        <v>0</v>
      </c>
      <c r="D93" s="19"/>
      <c r="E93" s="19"/>
      <c r="F93" s="19"/>
    </row>
    <row r="94" spans="2:13" ht="18" thickBot="1" x14ac:dyDescent="0.5">
      <c r="B94" s="17"/>
      <c r="C94" s="20">
        <v>0</v>
      </c>
      <c r="D94" s="21"/>
      <c r="E94" s="21"/>
      <c r="F94" s="21"/>
    </row>
    <row r="95" spans="2:13" ht="21.6" thickBot="1" x14ac:dyDescent="0.55000000000000004">
      <c r="B95" s="7">
        <f>+D69-E69</f>
        <v>0</v>
      </c>
      <c r="C95" s="42" t="str">
        <f>IF(D69&lt;=E69,"YA NO TIENE FERIADOS","PUEDE SOLICITAR DIAS FERIADOS")</f>
        <v>YA NO TIENE FERIADOS</v>
      </c>
      <c r="D95" s="43"/>
      <c r="E95" s="43"/>
      <c r="F95" s="44"/>
    </row>
    <row r="96" spans="2:13" ht="19.2" thickBot="1" x14ac:dyDescent="0.5">
      <c r="C96" s="45" t="str">
        <f>IF(E69&gt;D69,"EXISTE UN ERROR","OK")</f>
        <v>OK</v>
      </c>
      <c r="D96" s="46"/>
      <c r="E96" s="46"/>
      <c r="F96" s="47"/>
    </row>
  </sheetData>
  <mergeCells count="12">
    <mergeCell ref="I81:M81"/>
    <mergeCell ref="I82:M82"/>
    <mergeCell ref="C95:F95"/>
    <mergeCell ref="C96:F96"/>
    <mergeCell ref="C64:F64"/>
    <mergeCell ref="C65:F65"/>
    <mergeCell ref="I51:M51"/>
    <mergeCell ref="I16:M16"/>
    <mergeCell ref="I17:M17"/>
    <mergeCell ref="C30:F30"/>
    <mergeCell ref="C31:F31"/>
    <mergeCell ref="I50:M50"/>
  </mergeCells>
  <dataValidations count="2">
    <dataValidation type="list" allowBlank="1" showInputMessage="1" showErrorMessage="1" sqref="I38:I49 I5:I15 I69:I80" xr:uid="{810ED3BB-0437-494A-9C69-17980B67D4B3}">
      <formula1>$X$37:$X$39</formula1>
    </dataValidation>
    <dataValidation type="list" allowBlank="1" showInputMessage="1" showErrorMessage="1" sqref="I4" xr:uid="{089EC0C9-674C-48FB-914A-0EB030E6ABDD}">
      <formula1>$X$2:$X$4</formula1>
    </dataValidation>
  </dataValidation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F9C496-D422-4FBC-9C0E-AE4B4A9F6F14}">
  <sheetPr>
    <tabColor rgb="FFFFC000"/>
  </sheetPr>
  <dimension ref="A1:X667"/>
  <sheetViews>
    <sheetView zoomScale="70" zoomScaleNormal="70" workbookViewId="0"/>
  </sheetViews>
  <sheetFormatPr baseColWidth="10" defaultRowHeight="14.4" x14ac:dyDescent="0.3"/>
  <cols>
    <col min="1" max="1" width="5.77734375" customWidth="1"/>
    <col min="2" max="2" width="30.44140625" customWidth="1"/>
    <col min="3" max="3" width="17.21875" bestFit="1" customWidth="1"/>
    <col min="4" max="4" width="21.109375" bestFit="1" customWidth="1"/>
    <col min="5" max="5" width="15.21875" bestFit="1" customWidth="1"/>
    <col min="6" max="6" width="20.5546875" bestFit="1" customWidth="1"/>
    <col min="8" max="8" width="17.5546875" customWidth="1"/>
    <col min="9" max="9" width="17.109375" bestFit="1" customWidth="1"/>
    <col min="10" max="10" width="15.33203125" bestFit="1" customWidth="1"/>
    <col min="11" max="11" width="19" bestFit="1" customWidth="1"/>
    <col min="12" max="12" width="20.5546875" bestFit="1" customWidth="1"/>
    <col min="13" max="13" width="16.77734375" bestFit="1" customWidth="1"/>
  </cols>
  <sheetData>
    <row r="1" spans="1:13" x14ac:dyDescent="0.3">
      <c r="A1" s="38"/>
    </row>
    <row r="2" spans="1:13" ht="19.2" thickBot="1" x14ac:dyDescent="0.5">
      <c r="B2" s="22" t="s">
        <v>121</v>
      </c>
      <c r="H2" s="22" t="str">
        <f>+B2</f>
        <v>BERTELLI RICARDI CINZIA</v>
      </c>
    </row>
    <row r="3" spans="1:13" ht="18.600000000000001" thickBot="1" x14ac:dyDescent="0.4">
      <c r="B3" s="5" t="s">
        <v>0</v>
      </c>
      <c r="C3" s="5" t="s">
        <v>1</v>
      </c>
      <c r="D3" s="5" t="s">
        <v>11</v>
      </c>
      <c r="E3" s="6" t="s">
        <v>2</v>
      </c>
      <c r="F3" s="6" t="s">
        <v>7</v>
      </c>
      <c r="H3" s="2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4" t="s">
        <v>8</v>
      </c>
    </row>
    <row r="4" spans="1:13" ht="17.399999999999999" x14ac:dyDescent="0.45">
      <c r="B4" s="8">
        <v>0</v>
      </c>
      <c r="C4" s="9">
        <v>0</v>
      </c>
      <c r="D4" s="10">
        <f>+B4+C4</f>
        <v>0</v>
      </c>
      <c r="E4" s="10">
        <f>SUM(B5:B29)</f>
        <v>0</v>
      </c>
      <c r="F4" s="11"/>
      <c r="H4" s="13">
        <v>1</v>
      </c>
      <c r="I4" s="14"/>
      <c r="J4" s="27">
        <v>45796</v>
      </c>
      <c r="K4" s="27">
        <v>45796</v>
      </c>
      <c r="L4" s="29"/>
      <c r="M4" s="28"/>
    </row>
    <row r="5" spans="1:13" ht="17.399999999999999" x14ac:dyDescent="0.45">
      <c r="B5" s="17"/>
      <c r="C5" s="18">
        <v>0</v>
      </c>
      <c r="D5" s="26"/>
      <c r="E5" s="26"/>
      <c r="F5" s="18"/>
      <c r="H5" s="15">
        <v>1</v>
      </c>
      <c r="I5" s="14"/>
      <c r="J5" s="31">
        <v>45814</v>
      </c>
      <c r="K5" s="31">
        <v>45814</v>
      </c>
      <c r="L5" s="29"/>
      <c r="M5" s="29"/>
    </row>
    <row r="6" spans="1:13" ht="17.399999999999999" x14ac:dyDescent="0.45">
      <c r="B6" s="17"/>
      <c r="C6" s="18">
        <v>0</v>
      </c>
      <c r="D6" s="26"/>
      <c r="E6" s="26"/>
      <c r="F6" s="18"/>
      <c r="H6" s="15">
        <v>1</v>
      </c>
      <c r="I6" s="14"/>
      <c r="J6" s="31">
        <v>45820</v>
      </c>
      <c r="K6" s="31">
        <v>45820</v>
      </c>
      <c r="L6" s="29"/>
      <c r="M6" s="29"/>
    </row>
    <row r="7" spans="1:13" ht="17.399999999999999" x14ac:dyDescent="0.45">
      <c r="B7" s="17"/>
      <c r="C7" s="18">
        <v>0</v>
      </c>
      <c r="D7" s="26"/>
      <c r="E7" s="26"/>
      <c r="F7" s="18"/>
      <c r="H7" s="15">
        <v>1</v>
      </c>
      <c r="I7" s="14"/>
      <c r="J7" s="31">
        <v>45849</v>
      </c>
      <c r="K7" s="31">
        <v>45849</v>
      </c>
      <c r="L7" s="29"/>
      <c r="M7" s="29"/>
    </row>
    <row r="8" spans="1:13" ht="17.399999999999999" x14ac:dyDescent="0.45">
      <c r="B8" s="17"/>
      <c r="C8" s="18">
        <v>0</v>
      </c>
      <c r="D8" s="26"/>
      <c r="E8" s="26"/>
      <c r="F8" s="18"/>
      <c r="H8" s="15"/>
      <c r="I8" s="14"/>
      <c r="J8" s="31"/>
      <c r="K8" s="31"/>
      <c r="L8" s="29"/>
      <c r="M8" s="29"/>
    </row>
    <row r="9" spans="1:13" ht="17.399999999999999" x14ac:dyDescent="0.45">
      <c r="B9" s="17"/>
      <c r="C9" s="18">
        <v>0</v>
      </c>
      <c r="D9" s="26"/>
      <c r="E9" s="26"/>
      <c r="F9" s="18"/>
      <c r="H9" s="15"/>
      <c r="I9" s="14"/>
      <c r="J9" s="29"/>
      <c r="K9" s="29"/>
      <c r="L9" s="29"/>
      <c r="M9" s="29"/>
    </row>
    <row r="10" spans="1:13" ht="17.399999999999999" x14ac:dyDescent="0.45">
      <c r="B10" s="17"/>
      <c r="C10" s="18">
        <v>0</v>
      </c>
      <c r="D10" s="26"/>
      <c r="E10" s="26"/>
      <c r="F10" s="18"/>
      <c r="H10" s="15"/>
      <c r="I10" s="14"/>
      <c r="J10" s="29"/>
      <c r="K10" s="29"/>
      <c r="L10" s="29"/>
      <c r="M10" s="29"/>
    </row>
    <row r="11" spans="1:13" ht="17.399999999999999" x14ac:dyDescent="0.45">
      <c r="B11" s="17"/>
      <c r="C11" s="18">
        <v>0</v>
      </c>
      <c r="D11" s="26"/>
      <c r="E11" s="26"/>
      <c r="F11" s="18"/>
      <c r="H11" s="15"/>
      <c r="I11" s="14"/>
      <c r="J11" s="29"/>
      <c r="K11" s="29"/>
      <c r="L11" s="29"/>
      <c r="M11" s="29"/>
    </row>
    <row r="12" spans="1:13" ht="17.399999999999999" x14ac:dyDescent="0.45">
      <c r="B12" s="17"/>
      <c r="C12" s="18">
        <v>0</v>
      </c>
      <c r="D12" s="26"/>
      <c r="E12" s="26"/>
      <c r="F12" s="18"/>
      <c r="H12" s="15"/>
      <c r="I12" s="14"/>
      <c r="J12" s="29"/>
      <c r="K12" s="29"/>
      <c r="L12" s="29"/>
      <c r="M12" s="29"/>
    </row>
    <row r="13" spans="1:13" ht="17.399999999999999" x14ac:dyDescent="0.45">
      <c r="B13" s="17"/>
      <c r="C13" s="18">
        <v>0</v>
      </c>
      <c r="D13" s="26"/>
      <c r="E13" s="26"/>
      <c r="F13" s="18"/>
      <c r="H13" s="15"/>
      <c r="I13" s="14"/>
      <c r="J13" s="29"/>
      <c r="K13" s="29"/>
      <c r="L13" s="29"/>
      <c r="M13" s="29"/>
    </row>
    <row r="14" spans="1:13" ht="17.399999999999999" x14ac:dyDescent="0.45">
      <c r="B14" s="17"/>
      <c r="C14" s="18">
        <v>0</v>
      </c>
      <c r="D14" s="18"/>
      <c r="E14" s="18"/>
      <c r="F14" s="18"/>
      <c r="H14" s="15"/>
      <c r="I14" s="14"/>
      <c r="J14" s="29"/>
      <c r="K14" s="29"/>
      <c r="L14" s="29"/>
      <c r="M14" s="29"/>
    </row>
    <row r="15" spans="1:13" ht="18" thickBot="1" x14ac:dyDescent="0.5">
      <c r="B15" s="17"/>
      <c r="C15" s="18">
        <v>0</v>
      </c>
      <c r="D15" s="18"/>
      <c r="E15" s="18"/>
      <c r="F15" s="18"/>
      <c r="H15" s="16"/>
      <c r="I15" s="14"/>
      <c r="J15" s="30"/>
      <c r="K15" s="30"/>
      <c r="L15" s="30"/>
      <c r="M15" s="30"/>
    </row>
    <row r="16" spans="1:13" ht="21.6" thickBot="1" x14ac:dyDescent="0.55000000000000004">
      <c r="B16" s="17"/>
      <c r="C16" s="18">
        <v>0</v>
      </c>
      <c r="D16" s="19"/>
      <c r="E16" s="19"/>
      <c r="F16" s="19"/>
      <c r="H16" s="12">
        <f>SUM(H4:H15)</f>
        <v>4</v>
      </c>
      <c r="I16" s="39" t="str">
        <f>IF(H16=4,"YA NO PUEDE SOLICITAR DIAS ADMINISTRATIVOS","PUEDE SOLICITAR DIAS ADMINISTRATIVOS")</f>
        <v>YA NO PUEDE SOLICITAR DIAS ADMINISTRATIVOS</v>
      </c>
      <c r="J16" s="40"/>
      <c r="K16" s="40"/>
      <c r="L16" s="40"/>
      <c r="M16" s="41"/>
    </row>
    <row r="17" spans="2:13" ht="21.6" thickBot="1" x14ac:dyDescent="0.55000000000000004">
      <c r="B17" s="17"/>
      <c r="C17" s="18">
        <v>0</v>
      </c>
      <c r="D17" s="19"/>
      <c r="E17" s="19"/>
      <c r="F17" s="19"/>
      <c r="H17" s="23">
        <f>4-H16</f>
        <v>0</v>
      </c>
      <c r="I17" s="39" t="str">
        <f>IF(H17=0,"YA NO CUENTA CON ADMINISTRATIVOS","OK")</f>
        <v>YA NO CUENTA CON ADMINISTRATIVOS</v>
      </c>
      <c r="J17" s="40"/>
      <c r="K17" s="40"/>
      <c r="L17" s="40"/>
      <c r="M17" s="41"/>
    </row>
    <row r="18" spans="2:13" ht="17.399999999999999" x14ac:dyDescent="0.45">
      <c r="B18" s="17"/>
      <c r="C18" s="18">
        <v>0</v>
      </c>
      <c r="D18" s="19"/>
      <c r="E18" s="19"/>
      <c r="F18" s="19"/>
      <c r="H18" s="1"/>
    </row>
    <row r="19" spans="2:13" ht="17.399999999999999" x14ac:dyDescent="0.45">
      <c r="B19" s="17"/>
      <c r="C19" s="18">
        <v>0</v>
      </c>
      <c r="D19" s="19"/>
      <c r="E19" s="19"/>
      <c r="F19" s="19"/>
    </row>
    <row r="20" spans="2:13" ht="17.399999999999999" x14ac:dyDescent="0.45">
      <c r="B20" s="17"/>
      <c r="C20" s="18">
        <v>0</v>
      </c>
      <c r="D20" s="19"/>
      <c r="E20" s="19"/>
      <c r="F20" s="19"/>
      <c r="H20" s="24" t="s">
        <v>67</v>
      </c>
      <c r="I20" s="24"/>
      <c r="J20" s="24"/>
      <c r="K20" s="25"/>
      <c r="L20" s="25"/>
    </row>
    <row r="21" spans="2:13" ht="17.399999999999999" x14ac:dyDescent="0.45">
      <c r="B21" s="17"/>
      <c r="C21" s="18">
        <v>0</v>
      </c>
      <c r="D21" s="19"/>
      <c r="E21" s="19"/>
      <c r="F21" s="19"/>
      <c r="H21" s="24" t="s">
        <v>68</v>
      </c>
      <c r="K21" s="25"/>
      <c r="L21" s="32"/>
      <c r="M21" s="33" t="s">
        <v>27</v>
      </c>
    </row>
    <row r="22" spans="2:13" ht="17.399999999999999" x14ac:dyDescent="0.45">
      <c r="B22" s="17"/>
      <c r="C22" s="18">
        <v>0</v>
      </c>
      <c r="D22" s="19"/>
      <c r="E22" s="19"/>
      <c r="F22" s="19"/>
      <c r="H22" s="24" t="s">
        <v>89</v>
      </c>
      <c r="K22" s="25">
        <v>45717</v>
      </c>
      <c r="L22" s="25">
        <v>45900</v>
      </c>
    </row>
    <row r="23" spans="2:13" ht="17.399999999999999" x14ac:dyDescent="0.45">
      <c r="B23" s="17"/>
      <c r="C23" s="18">
        <v>0</v>
      </c>
      <c r="D23" s="19"/>
      <c r="E23" s="19"/>
      <c r="F23" s="19"/>
    </row>
    <row r="24" spans="2:13" ht="17.399999999999999" x14ac:dyDescent="0.45">
      <c r="B24" s="17"/>
      <c r="C24" s="18">
        <v>0</v>
      </c>
      <c r="D24" s="19"/>
      <c r="E24" s="19"/>
      <c r="F24" s="19"/>
    </row>
    <row r="25" spans="2:13" ht="17.399999999999999" x14ac:dyDescent="0.45">
      <c r="B25" s="17"/>
      <c r="C25" s="18">
        <v>0</v>
      </c>
      <c r="D25" s="19"/>
      <c r="E25" s="19"/>
      <c r="F25" s="19"/>
    </row>
    <row r="26" spans="2:13" ht="17.399999999999999" x14ac:dyDescent="0.45">
      <c r="B26" s="17"/>
      <c r="C26" s="18">
        <v>0</v>
      </c>
      <c r="D26" s="19"/>
      <c r="E26" s="19"/>
      <c r="F26" s="19"/>
    </row>
    <row r="27" spans="2:13" ht="17.399999999999999" x14ac:dyDescent="0.45">
      <c r="B27" s="17"/>
      <c r="C27" s="18">
        <v>0</v>
      </c>
      <c r="D27" s="19"/>
      <c r="E27" s="19"/>
      <c r="F27" s="19"/>
    </row>
    <row r="28" spans="2:13" ht="17.399999999999999" x14ac:dyDescent="0.45">
      <c r="B28" s="17"/>
      <c r="C28" s="18">
        <v>0</v>
      </c>
      <c r="D28" s="19"/>
      <c r="E28" s="19"/>
      <c r="F28" s="19"/>
    </row>
    <row r="29" spans="2:13" ht="18" thickBot="1" x14ac:dyDescent="0.5">
      <c r="B29" s="17"/>
      <c r="C29" s="20">
        <v>0</v>
      </c>
      <c r="D29" s="21"/>
      <c r="E29" s="21"/>
      <c r="F29" s="21"/>
    </row>
    <row r="30" spans="2:13" ht="21.6" thickBot="1" x14ac:dyDescent="0.55000000000000004">
      <c r="B30" s="7">
        <f>+D4-E4</f>
        <v>0</v>
      </c>
      <c r="C30" s="42" t="str">
        <f>IF(D4&lt;=E4,"YA NO TIENE FERIADOS","PUEDE SOLICITAR DIAS FERIADOS")</f>
        <v>YA NO TIENE FERIADOS</v>
      </c>
      <c r="D30" s="43"/>
      <c r="E30" s="43"/>
      <c r="F30" s="44"/>
    </row>
    <row r="31" spans="2:13" ht="19.2" thickBot="1" x14ac:dyDescent="0.5">
      <c r="C31" s="45" t="str">
        <f>IF(E4&gt;D4,"EXISTE UN ERROR","OK")</f>
        <v>OK</v>
      </c>
      <c r="D31" s="46"/>
      <c r="E31" s="46"/>
      <c r="F31" s="47"/>
    </row>
    <row r="36" spans="2:24" ht="19.2" thickBot="1" x14ac:dyDescent="0.5">
      <c r="B36" s="22" t="s">
        <v>66</v>
      </c>
      <c r="H36" s="22" t="str">
        <f>+B36</f>
        <v>BUSTOS ALVAREZ TERESA</v>
      </c>
      <c r="X36" t="s">
        <v>9</v>
      </c>
    </row>
    <row r="37" spans="2:24" ht="18.600000000000001" thickBot="1" x14ac:dyDescent="0.4">
      <c r="B37" s="5" t="s">
        <v>0</v>
      </c>
      <c r="C37" s="5" t="s">
        <v>1</v>
      </c>
      <c r="D37" s="5" t="s">
        <v>11</v>
      </c>
      <c r="E37" s="6" t="s">
        <v>2</v>
      </c>
      <c r="F37" s="6" t="s">
        <v>7</v>
      </c>
      <c r="H37" s="2" t="s">
        <v>3</v>
      </c>
      <c r="I37" s="3" t="s">
        <v>4</v>
      </c>
      <c r="J37" s="3" t="s">
        <v>5</v>
      </c>
      <c r="K37" s="3" t="s">
        <v>6</v>
      </c>
      <c r="L37" s="3" t="s">
        <v>7</v>
      </c>
      <c r="M37" s="4" t="s">
        <v>8</v>
      </c>
      <c r="X37" t="s">
        <v>10</v>
      </c>
    </row>
    <row r="38" spans="2:24" ht="17.399999999999999" x14ac:dyDescent="0.45">
      <c r="B38" s="8">
        <v>5</v>
      </c>
      <c r="C38" s="9">
        <v>0</v>
      </c>
      <c r="D38" s="10">
        <f>+B38+C38</f>
        <v>5</v>
      </c>
      <c r="E38" s="10">
        <f>SUM(B39:B63)</f>
        <v>0</v>
      </c>
      <c r="F38" s="11"/>
      <c r="H38" s="13">
        <v>0.5</v>
      </c>
      <c r="I38" s="14" t="s">
        <v>9</v>
      </c>
      <c r="J38" s="27">
        <v>45684</v>
      </c>
      <c r="K38" s="27">
        <v>45684</v>
      </c>
      <c r="L38" s="29"/>
      <c r="M38" s="28"/>
      <c r="X38" t="s">
        <v>113</v>
      </c>
    </row>
    <row r="39" spans="2:24" ht="17.399999999999999" x14ac:dyDescent="0.45">
      <c r="B39" s="17"/>
      <c r="C39" s="18">
        <v>0</v>
      </c>
      <c r="D39" s="26"/>
      <c r="E39" s="26"/>
      <c r="F39" s="18"/>
      <c r="H39" s="15">
        <v>1</v>
      </c>
      <c r="I39" s="14"/>
      <c r="J39" s="31">
        <v>45764</v>
      </c>
      <c r="K39" s="31">
        <v>45764</v>
      </c>
      <c r="L39" s="29"/>
      <c r="M39" s="29"/>
    </row>
    <row r="40" spans="2:24" ht="17.399999999999999" x14ac:dyDescent="0.45">
      <c r="B40" s="17"/>
      <c r="C40" s="18">
        <v>0</v>
      </c>
      <c r="D40" s="26"/>
      <c r="E40" s="26"/>
      <c r="F40" s="18"/>
      <c r="H40" s="15">
        <v>1</v>
      </c>
      <c r="I40" s="14"/>
      <c r="J40" s="31">
        <v>45779</v>
      </c>
      <c r="K40" s="31">
        <v>45779</v>
      </c>
      <c r="L40" s="29"/>
      <c r="M40" s="29"/>
    </row>
    <row r="41" spans="2:24" ht="17.399999999999999" x14ac:dyDescent="0.45">
      <c r="B41" s="17"/>
      <c r="C41" s="18">
        <v>0</v>
      </c>
      <c r="D41" s="26"/>
      <c r="E41" s="26"/>
      <c r="F41" s="18"/>
      <c r="H41" s="15">
        <v>0.5</v>
      </c>
      <c r="I41" s="14" t="s">
        <v>9</v>
      </c>
      <c r="J41" s="31">
        <v>45821</v>
      </c>
      <c r="K41" s="31">
        <v>45821</v>
      </c>
      <c r="L41" s="29"/>
      <c r="M41" s="29"/>
    </row>
    <row r="42" spans="2:24" ht="17.399999999999999" x14ac:dyDescent="0.45">
      <c r="B42" s="17"/>
      <c r="C42" s="18">
        <v>0</v>
      </c>
      <c r="D42" s="26"/>
      <c r="E42" s="26"/>
      <c r="F42" s="18"/>
      <c r="H42" s="15">
        <v>1</v>
      </c>
      <c r="I42" s="14"/>
      <c r="J42" s="31">
        <v>45834</v>
      </c>
      <c r="K42" s="31">
        <v>45834</v>
      </c>
      <c r="L42" s="29"/>
      <c r="M42" s="29"/>
    </row>
    <row r="43" spans="2:24" ht="17.399999999999999" x14ac:dyDescent="0.45">
      <c r="B43" s="17"/>
      <c r="C43" s="18">
        <v>0</v>
      </c>
      <c r="D43" s="26"/>
      <c r="E43" s="26"/>
      <c r="F43" s="18"/>
      <c r="H43" s="15">
        <v>1</v>
      </c>
      <c r="I43" s="14"/>
      <c r="J43" s="31">
        <v>45835</v>
      </c>
      <c r="K43" s="31">
        <v>45835</v>
      </c>
      <c r="L43" s="29"/>
      <c r="M43" s="29"/>
    </row>
    <row r="44" spans="2:24" ht="17.399999999999999" x14ac:dyDescent="0.45">
      <c r="B44" s="17"/>
      <c r="C44" s="18">
        <v>0</v>
      </c>
      <c r="D44" s="26"/>
      <c r="E44" s="26"/>
      <c r="F44" s="18"/>
      <c r="H44" s="15"/>
      <c r="I44" s="14"/>
      <c r="J44" s="29"/>
      <c r="K44" s="29"/>
      <c r="L44" s="29"/>
      <c r="M44" s="29"/>
    </row>
    <row r="45" spans="2:24" ht="17.399999999999999" x14ac:dyDescent="0.45">
      <c r="B45" s="17"/>
      <c r="C45" s="18">
        <v>0</v>
      </c>
      <c r="D45" s="26"/>
      <c r="E45" s="26"/>
      <c r="F45" s="18"/>
      <c r="H45" s="15"/>
      <c r="I45" s="14"/>
      <c r="J45" s="29"/>
      <c r="K45" s="29"/>
      <c r="L45" s="29"/>
      <c r="M45" s="29"/>
    </row>
    <row r="46" spans="2:24" ht="17.399999999999999" x14ac:dyDescent="0.45">
      <c r="B46" s="17"/>
      <c r="C46" s="18">
        <v>0</v>
      </c>
      <c r="D46" s="26"/>
      <c r="E46" s="26"/>
      <c r="F46" s="18"/>
      <c r="H46" s="15"/>
      <c r="I46" s="14"/>
      <c r="J46" s="29"/>
      <c r="K46" s="29"/>
      <c r="L46" s="29"/>
      <c r="M46" s="29"/>
    </row>
    <row r="47" spans="2:24" ht="17.399999999999999" x14ac:dyDescent="0.45">
      <c r="B47" s="17"/>
      <c r="C47" s="18">
        <v>0</v>
      </c>
      <c r="D47" s="26"/>
      <c r="E47" s="26"/>
      <c r="F47" s="18"/>
      <c r="H47" s="15"/>
      <c r="I47" s="14"/>
      <c r="J47" s="29"/>
      <c r="K47" s="29"/>
      <c r="L47" s="29"/>
      <c r="M47" s="29"/>
    </row>
    <row r="48" spans="2:24" ht="17.399999999999999" x14ac:dyDescent="0.45">
      <c r="B48" s="17"/>
      <c r="C48" s="18">
        <v>0</v>
      </c>
      <c r="D48" s="18"/>
      <c r="E48" s="18"/>
      <c r="F48" s="18"/>
      <c r="H48" s="15"/>
      <c r="I48" s="14"/>
      <c r="J48" s="29"/>
      <c r="K48" s="29"/>
      <c r="L48" s="29"/>
      <c r="M48" s="29"/>
    </row>
    <row r="49" spans="2:13" ht="18" thickBot="1" x14ac:dyDescent="0.5">
      <c r="B49" s="17"/>
      <c r="C49" s="18">
        <v>0</v>
      </c>
      <c r="D49" s="18"/>
      <c r="E49" s="18"/>
      <c r="F49" s="18"/>
      <c r="H49" s="16"/>
      <c r="I49" s="14"/>
      <c r="J49" s="30"/>
      <c r="K49" s="30"/>
      <c r="L49" s="30"/>
      <c r="M49" s="30"/>
    </row>
    <row r="50" spans="2:13" ht="21.6" thickBot="1" x14ac:dyDescent="0.55000000000000004">
      <c r="B50" s="17"/>
      <c r="C50" s="18">
        <v>0</v>
      </c>
      <c r="D50" s="19"/>
      <c r="E50" s="19"/>
      <c r="F50" s="19"/>
      <c r="H50" s="12">
        <f>SUM(H38:H49)</f>
        <v>5</v>
      </c>
      <c r="I50" s="39" t="str">
        <f>IF(H50=6,"YA NO PUEDE SOLICITAR DIAS ADMINISTRATIVOS","PUEDE SOLICITAR DIAS ADMINISTRATIVOS")</f>
        <v>PUEDE SOLICITAR DIAS ADMINISTRATIVOS</v>
      </c>
      <c r="J50" s="40"/>
      <c r="K50" s="40"/>
      <c r="L50" s="40"/>
      <c r="M50" s="41"/>
    </row>
    <row r="51" spans="2:13" ht="21.6" thickBot="1" x14ac:dyDescent="0.55000000000000004">
      <c r="B51" s="17"/>
      <c r="C51" s="18">
        <v>0</v>
      </c>
      <c r="D51" s="19"/>
      <c r="E51" s="19"/>
      <c r="F51" s="19"/>
      <c r="H51" s="23">
        <f>6-H50</f>
        <v>1</v>
      </c>
      <c r="I51" s="39" t="str">
        <f>IF(H51=0,"YA NO CUENTA CON ADMINISTRATIVOS","OK")</f>
        <v>OK</v>
      </c>
      <c r="J51" s="40"/>
      <c r="K51" s="40"/>
      <c r="L51" s="40"/>
      <c r="M51" s="41"/>
    </row>
    <row r="52" spans="2:13" ht="17.399999999999999" x14ac:dyDescent="0.45">
      <c r="B52" s="17"/>
      <c r="C52" s="18">
        <v>0</v>
      </c>
      <c r="D52" s="19"/>
      <c r="E52" s="19"/>
      <c r="F52" s="19"/>
      <c r="H52" s="1"/>
    </row>
    <row r="53" spans="2:13" ht="17.399999999999999" x14ac:dyDescent="0.45">
      <c r="B53" s="17"/>
      <c r="C53" s="18">
        <v>0</v>
      </c>
      <c r="D53" s="19"/>
      <c r="E53" s="19"/>
      <c r="F53" s="19"/>
    </row>
    <row r="54" spans="2:13" ht="17.399999999999999" x14ac:dyDescent="0.45">
      <c r="B54" s="17"/>
      <c r="C54" s="18">
        <v>0</v>
      </c>
      <c r="D54" s="19"/>
      <c r="E54" s="19"/>
      <c r="F54" s="19"/>
      <c r="H54" s="24" t="s">
        <v>67</v>
      </c>
      <c r="I54" s="24"/>
      <c r="J54" s="24"/>
      <c r="K54" s="25"/>
      <c r="L54" s="25"/>
    </row>
    <row r="55" spans="2:13" ht="17.399999999999999" x14ac:dyDescent="0.45">
      <c r="B55" s="17"/>
      <c r="C55" s="18">
        <v>0</v>
      </c>
      <c r="D55" s="19"/>
      <c r="E55" s="19"/>
      <c r="F55" s="19"/>
      <c r="H55" s="24" t="s">
        <v>68</v>
      </c>
      <c r="K55" s="25">
        <v>45558</v>
      </c>
      <c r="L55" s="32" t="s">
        <v>37</v>
      </c>
      <c r="M55" s="33" t="s">
        <v>27</v>
      </c>
    </row>
    <row r="56" spans="2:13" ht="17.399999999999999" x14ac:dyDescent="0.45">
      <c r="B56" s="17"/>
      <c r="C56" s="18">
        <v>0</v>
      </c>
      <c r="D56" s="19"/>
      <c r="E56" s="19"/>
      <c r="F56" s="19"/>
      <c r="H56" s="24" t="s">
        <v>89</v>
      </c>
      <c r="K56" s="25">
        <v>45658</v>
      </c>
      <c r="L56" s="25">
        <v>46022</v>
      </c>
    </row>
    <row r="57" spans="2:13" ht="17.399999999999999" x14ac:dyDescent="0.45">
      <c r="B57" s="17"/>
      <c r="C57" s="18">
        <v>0</v>
      </c>
      <c r="D57" s="19"/>
      <c r="E57" s="19"/>
      <c r="F57" s="19"/>
    </row>
    <row r="58" spans="2:13" ht="17.399999999999999" x14ac:dyDescent="0.45">
      <c r="B58" s="17"/>
      <c r="C58" s="18">
        <v>0</v>
      </c>
      <c r="D58" s="19"/>
      <c r="E58" s="19"/>
      <c r="F58" s="19"/>
    </row>
    <row r="59" spans="2:13" ht="17.399999999999999" x14ac:dyDescent="0.45">
      <c r="B59" s="17"/>
      <c r="C59" s="18">
        <v>0</v>
      </c>
      <c r="D59" s="19"/>
      <c r="E59" s="19"/>
      <c r="F59" s="19"/>
    </row>
    <row r="60" spans="2:13" ht="17.399999999999999" x14ac:dyDescent="0.45">
      <c r="B60" s="17"/>
      <c r="C60" s="18">
        <v>0</v>
      </c>
      <c r="D60" s="19"/>
      <c r="E60" s="19"/>
      <c r="F60" s="19"/>
    </row>
    <row r="61" spans="2:13" ht="17.399999999999999" x14ac:dyDescent="0.45">
      <c r="B61" s="17"/>
      <c r="C61" s="18">
        <v>0</v>
      </c>
      <c r="D61" s="19"/>
      <c r="E61" s="19"/>
      <c r="F61" s="19"/>
    </row>
    <row r="62" spans="2:13" ht="17.399999999999999" x14ac:dyDescent="0.45">
      <c r="B62" s="17"/>
      <c r="C62" s="18">
        <v>0</v>
      </c>
      <c r="D62" s="19"/>
      <c r="E62" s="19"/>
      <c r="F62" s="19"/>
    </row>
    <row r="63" spans="2:13" ht="18" thickBot="1" x14ac:dyDescent="0.5">
      <c r="B63" s="17"/>
      <c r="C63" s="20">
        <v>0</v>
      </c>
      <c r="D63" s="21"/>
      <c r="E63" s="21"/>
      <c r="F63" s="21"/>
    </row>
    <row r="64" spans="2:13" ht="21.6" thickBot="1" x14ac:dyDescent="0.55000000000000004">
      <c r="B64" s="7">
        <f>+D38-E38</f>
        <v>5</v>
      </c>
      <c r="C64" s="42" t="str">
        <f>IF(D38&lt;=E38,"YA NO TIENE FERIADOS","PUEDE SOLICITAR DIAS FERIADOS")</f>
        <v>PUEDE SOLICITAR DIAS FERIADOS</v>
      </c>
      <c r="D64" s="43"/>
      <c r="E64" s="43"/>
      <c r="F64" s="44"/>
    </row>
    <row r="65" spans="2:13" ht="19.2" thickBot="1" x14ac:dyDescent="0.5">
      <c r="C65" s="45" t="str">
        <f>IF(E38&gt;D38,"EXISTE UN ERROR","OK")</f>
        <v>OK</v>
      </c>
      <c r="D65" s="46"/>
      <c r="E65" s="46"/>
      <c r="F65" s="47"/>
    </row>
    <row r="68" spans="2:13" ht="19.2" thickBot="1" x14ac:dyDescent="0.5">
      <c r="B68" s="22" t="s">
        <v>69</v>
      </c>
      <c r="H68" s="22" t="str">
        <f>+B68</f>
        <v>CAMPOS CAMPOS URZULA FRANCISCA</v>
      </c>
    </row>
    <row r="69" spans="2:13" ht="18.600000000000001" thickBot="1" x14ac:dyDescent="0.4">
      <c r="B69" s="5" t="s">
        <v>0</v>
      </c>
      <c r="C69" s="5" t="s">
        <v>1</v>
      </c>
      <c r="D69" s="5" t="s">
        <v>11</v>
      </c>
      <c r="E69" s="6" t="s">
        <v>2</v>
      </c>
      <c r="F69" s="6" t="s">
        <v>7</v>
      </c>
      <c r="H69" s="2" t="s">
        <v>3</v>
      </c>
      <c r="I69" s="3" t="s">
        <v>4</v>
      </c>
      <c r="J69" s="3" t="s">
        <v>5</v>
      </c>
      <c r="K69" s="3" t="s">
        <v>6</v>
      </c>
      <c r="L69" s="3" t="s">
        <v>7</v>
      </c>
      <c r="M69" s="4" t="s">
        <v>8</v>
      </c>
    </row>
    <row r="70" spans="2:13" ht="17.399999999999999" x14ac:dyDescent="0.45">
      <c r="B70" s="8">
        <v>15</v>
      </c>
      <c r="C70" s="9">
        <v>0</v>
      </c>
      <c r="D70" s="10">
        <f>+B70+C70</f>
        <v>15</v>
      </c>
      <c r="E70" s="10">
        <f>SUM(B71:B95)</f>
        <v>0</v>
      </c>
      <c r="F70" s="11"/>
      <c r="H70" s="13">
        <v>1</v>
      </c>
      <c r="I70" s="14"/>
      <c r="J70" s="27">
        <v>45702</v>
      </c>
      <c r="K70" s="27">
        <v>45702</v>
      </c>
      <c r="L70" s="29"/>
      <c r="M70" s="28"/>
    </row>
    <row r="71" spans="2:13" ht="17.399999999999999" x14ac:dyDescent="0.45">
      <c r="B71" s="17"/>
      <c r="C71" s="18">
        <v>0</v>
      </c>
      <c r="D71" s="26"/>
      <c r="E71" s="26"/>
      <c r="F71" s="18"/>
      <c r="H71" s="15">
        <v>1</v>
      </c>
      <c r="I71" s="14"/>
      <c r="J71" s="31">
        <v>45831</v>
      </c>
      <c r="K71" s="31">
        <v>45831</v>
      </c>
      <c r="L71" s="29"/>
      <c r="M71" s="29"/>
    </row>
    <row r="72" spans="2:13" ht="17.399999999999999" x14ac:dyDescent="0.45">
      <c r="B72" s="17"/>
      <c r="C72" s="18">
        <v>0</v>
      </c>
      <c r="D72" s="26"/>
      <c r="E72" s="26"/>
      <c r="F72" s="18"/>
      <c r="H72" s="15"/>
      <c r="I72" s="14"/>
      <c r="J72" s="31"/>
      <c r="K72" s="31"/>
      <c r="L72" s="29"/>
      <c r="M72" s="29"/>
    </row>
    <row r="73" spans="2:13" ht="17.399999999999999" x14ac:dyDescent="0.45">
      <c r="B73" s="17"/>
      <c r="C73" s="18">
        <v>0</v>
      </c>
      <c r="D73" s="26"/>
      <c r="E73" s="26"/>
      <c r="F73" s="18"/>
      <c r="H73" s="15"/>
      <c r="I73" s="14"/>
      <c r="J73" s="31"/>
      <c r="K73" s="31"/>
      <c r="L73" s="29"/>
      <c r="M73" s="29"/>
    </row>
    <row r="74" spans="2:13" ht="17.399999999999999" x14ac:dyDescent="0.45">
      <c r="B74" s="17"/>
      <c r="C74" s="18">
        <v>0</v>
      </c>
      <c r="D74" s="26"/>
      <c r="E74" s="26"/>
      <c r="F74" s="18"/>
      <c r="H74" s="15"/>
      <c r="I74" s="14"/>
      <c r="J74" s="31"/>
      <c r="K74" s="31"/>
      <c r="L74" s="29"/>
      <c r="M74" s="29"/>
    </row>
    <row r="75" spans="2:13" ht="17.399999999999999" x14ac:dyDescent="0.45">
      <c r="B75" s="17"/>
      <c r="C75" s="18">
        <v>0</v>
      </c>
      <c r="D75" s="26"/>
      <c r="E75" s="26"/>
      <c r="F75" s="18"/>
      <c r="H75" s="15"/>
      <c r="I75" s="14"/>
      <c r="J75" s="29"/>
      <c r="K75" s="29"/>
      <c r="L75" s="29"/>
      <c r="M75" s="29"/>
    </row>
    <row r="76" spans="2:13" ht="17.399999999999999" x14ac:dyDescent="0.45">
      <c r="B76" s="17"/>
      <c r="C76" s="18">
        <v>0</v>
      </c>
      <c r="D76" s="26"/>
      <c r="E76" s="26"/>
      <c r="F76" s="18"/>
      <c r="H76" s="15"/>
      <c r="I76" s="14"/>
      <c r="J76" s="29"/>
      <c r="K76" s="29"/>
      <c r="L76" s="29"/>
      <c r="M76" s="29"/>
    </row>
    <row r="77" spans="2:13" ht="17.399999999999999" x14ac:dyDescent="0.45">
      <c r="B77" s="17"/>
      <c r="C77" s="18">
        <v>0</v>
      </c>
      <c r="D77" s="26"/>
      <c r="E77" s="26"/>
      <c r="F77" s="18"/>
      <c r="H77" s="15"/>
      <c r="I77" s="14"/>
      <c r="J77" s="29"/>
      <c r="K77" s="29"/>
      <c r="L77" s="29"/>
      <c r="M77" s="29"/>
    </row>
    <row r="78" spans="2:13" ht="17.399999999999999" x14ac:dyDescent="0.45">
      <c r="B78" s="17"/>
      <c r="C78" s="18">
        <v>0</v>
      </c>
      <c r="D78" s="26"/>
      <c r="E78" s="26"/>
      <c r="F78" s="18"/>
      <c r="H78" s="15"/>
      <c r="I78" s="14"/>
      <c r="J78" s="29"/>
      <c r="K78" s="29"/>
      <c r="L78" s="29"/>
      <c r="M78" s="29"/>
    </row>
    <row r="79" spans="2:13" ht="17.399999999999999" x14ac:dyDescent="0.45">
      <c r="B79" s="17"/>
      <c r="C79" s="18">
        <v>0</v>
      </c>
      <c r="D79" s="26"/>
      <c r="E79" s="26"/>
      <c r="F79" s="18"/>
      <c r="H79" s="15"/>
      <c r="I79" s="14"/>
      <c r="J79" s="29"/>
      <c r="K79" s="29"/>
      <c r="L79" s="29"/>
      <c r="M79" s="29"/>
    </row>
    <row r="80" spans="2:13" ht="17.399999999999999" x14ac:dyDescent="0.45">
      <c r="B80" s="17"/>
      <c r="C80" s="18">
        <v>0</v>
      </c>
      <c r="D80" s="18"/>
      <c r="E80" s="18"/>
      <c r="F80" s="18"/>
      <c r="H80" s="15"/>
      <c r="I80" s="14"/>
      <c r="J80" s="29"/>
      <c r="K80" s="29"/>
      <c r="L80" s="29"/>
      <c r="M80" s="29"/>
    </row>
    <row r="81" spans="2:13" ht="18" thickBot="1" x14ac:dyDescent="0.5">
      <c r="B81" s="17"/>
      <c r="C81" s="18">
        <v>0</v>
      </c>
      <c r="D81" s="18"/>
      <c r="E81" s="18"/>
      <c r="F81" s="18"/>
      <c r="H81" s="16"/>
      <c r="I81" s="14"/>
      <c r="J81" s="30"/>
      <c r="K81" s="30"/>
      <c r="L81" s="30"/>
      <c r="M81" s="30"/>
    </row>
    <row r="82" spans="2:13" ht="21.6" thickBot="1" x14ac:dyDescent="0.55000000000000004">
      <c r="B82" s="17"/>
      <c r="C82" s="18">
        <v>0</v>
      </c>
      <c r="D82" s="19"/>
      <c r="E82" s="19"/>
      <c r="F82" s="19"/>
      <c r="H82" s="12">
        <f>SUM(H70:H81)</f>
        <v>2</v>
      </c>
      <c r="I82" s="39" t="str">
        <f>IF(H82=6,"YA NO PUEDE SOLICITAR DIAS ADMINISTRATIVOS","PUEDE SOLICITAR DIAS ADMINISTRATIVOS")</f>
        <v>PUEDE SOLICITAR DIAS ADMINISTRATIVOS</v>
      </c>
      <c r="J82" s="40"/>
      <c r="K82" s="40"/>
      <c r="L82" s="40"/>
      <c r="M82" s="41"/>
    </row>
    <row r="83" spans="2:13" ht="21.6" thickBot="1" x14ac:dyDescent="0.55000000000000004">
      <c r="B83" s="17"/>
      <c r="C83" s="18">
        <v>0</v>
      </c>
      <c r="D83" s="19"/>
      <c r="E83" s="19"/>
      <c r="F83" s="19"/>
      <c r="H83" s="23">
        <f>6-H82</f>
        <v>4</v>
      </c>
      <c r="I83" s="39" t="str">
        <f>IF(H83=0,"YA NO CUENTA CON ADMINISTRATIVOS","OK")</f>
        <v>OK</v>
      </c>
      <c r="J83" s="40"/>
      <c r="K83" s="40"/>
      <c r="L83" s="40"/>
      <c r="M83" s="41"/>
    </row>
    <row r="84" spans="2:13" ht="17.399999999999999" x14ac:dyDescent="0.45">
      <c r="B84" s="17"/>
      <c r="C84" s="18">
        <v>0</v>
      </c>
      <c r="D84" s="19"/>
      <c r="E84" s="19"/>
      <c r="F84" s="19"/>
      <c r="H84" s="1"/>
    </row>
    <row r="85" spans="2:13" ht="17.399999999999999" x14ac:dyDescent="0.45">
      <c r="B85" s="17"/>
      <c r="C85" s="18">
        <v>0</v>
      </c>
      <c r="D85" s="19"/>
      <c r="E85" s="19"/>
      <c r="F85" s="19"/>
    </row>
    <row r="86" spans="2:13" ht="17.399999999999999" x14ac:dyDescent="0.45">
      <c r="B86" s="17"/>
      <c r="C86" s="18">
        <v>0</v>
      </c>
      <c r="D86" s="19"/>
      <c r="E86" s="19"/>
      <c r="F86" s="19"/>
      <c r="H86" s="24" t="s">
        <v>67</v>
      </c>
      <c r="I86" s="24"/>
      <c r="J86" s="24"/>
      <c r="K86" s="25"/>
      <c r="L86" s="25"/>
    </row>
    <row r="87" spans="2:13" ht="17.399999999999999" x14ac:dyDescent="0.45">
      <c r="B87" s="17"/>
      <c r="C87" s="18">
        <v>0</v>
      </c>
      <c r="D87" s="19"/>
      <c r="E87" s="19"/>
      <c r="F87" s="19"/>
      <c r="H87" s="24" t="s">
        <v>70</v>
      </c>
      <c r="K87" s="25">
        <v>45292</v>
      </c>
      <c r="L87" s="32" t="s">
        <v>22</v>
      </c>
      <c r="M87" s="33" t="s">
        <v>27</v>
      </c>
    </row>
    <row r="88" spans="2:13" ht="17.399999999999999" x14ac:dyDescent="0.45">
      <c r="B88" s="17"/>
      <c r="C88" s="18">
        <v>0</v>
      </c>
      <c r="D88" s="19"/>
      <c r="E88" s="19"/>
      <c r="F88" s="19"/>
      <c r="H88" s="24" t="s">
        <v>89</v>
      </c>
      <c r="K88" s="25">
        <v>45658</v>
      </c>
      <c r="L88" s="25">
        <v>46022</v>
      </c>
    </row>
    <row r="89" spans="2:13" ht="17.399999999999999" x14ac:dyDescent="0.45">
      <c r="B89" s="17"/>
      <c r="C89" s="18">
        <v>0</v>
      </c>
      <c r="D89" s="19"/>
      <c r="E89" s="19"/>
      <c r="F89" s="19"/>
    </row>
    <row r="90" spans="2:13" ht="17.399999999999999" x14ac:dyDescent="0.45">
      <c r="B90" s="17"/>
      <c r="C90" s="18">
        <v>0</v>
      </c>
      <c r="D90" s="19"/>
      <c r="E90" s="19"/>
      <c r="F90" s="19"/>
    </row>
    <row r="91" spans="2:13" ht="17.399999999999999" x14ac:dyDescent="0.45">
      <c r="B91" s="17"/>
      <c r="C91" s="18">
        <v>0</v>
      </c>
      <c r="D91" s="19"/>
      <c r="E91" s="19"/>
      <c r="F91" s="19"/>
    </row>
    <row r="92" spans="2:13" ht="17.399999999999999" x14ac:dyDescent="0.45">
      <c r="B92" s="17"/>
      <c r="C92" s="18">
        <v>0</v>
      </c>
      <c r="D92" s="19"/>
      <c r="E92" s="19"/>
      <c r="F92" s="19"/>
    </row>
    <row r="93" spans="2:13" ht="17.399999999999999" x14ac:dyDescent="0.45">
      <c r="B93" s="17"/>
      <c r="C93" s="18">
        <v>0</v>
      </c>
      <c r="D93" s="19"/>
      <c r="E93" s="19"/>
      <c r="F93" s="19"/>
    </row>
    <row r="94" spans="2:13" ht="17.399999999999999" x14ac:dyDescent="0.45">
      <c r="B94" s="17"/>
      <c r="C94" s="18">
        <v>0</v>
      </c>
      <c r="D94" s="19"/>
      <c r="E94" s="19"/>
      <c r="F94" s="19"/>
    </row>
    <row r="95" spans="2:13" ht="18" thickBot="1" x14ac:dyDescent="0.5">
      <c r="B95" s="17"/>
      <c r="C95" s="20">
        <v>0</v>
      </c>
      <c r="D95" s="21"/>
      <c r="E95" s="21"/>
      <c r="F95" s="21"/>
    </row>
    <row r="96" spans="2:13" ht="21.6" thickBot="1" x14ac:dyDescent="0.55000000000000004">
      <c r="B96" s="7">
        <f>+D70-E70</f>
        <v>15</v>
      </c>
      <c r="C96" s="42" t="str">
        <f>IF(D70&lt;=E70,"YA NO TIENE FERIADOS","PUEDE SOLICITAR DIAS FERIADOS")</f>
        <v>PUEDE SOLICITAR DIAS FERIADOS</v>
      </c>
      <c r="D96" s="43"/>
      <c r="E96" s="43"/>
      <c r="F96" s="44"/>
    </row>
    <row r="97" spans="2:13" ht="19.2" thickBot="1" x14ac:dyDescent="0.5">
      <c r="C97" s="45" t="str">
        <f>IF(E70&gt;D70,"EXISTE UN ERROR","OK")</f>
        <v>OK</v>
      </c>
      <c r="D97" s="46"/>
      <c r="E97" s="46"/>
      <c r="F97" s="47"/>
    </row>
    <row r="99" spans="2:13" ht="19.2" thickBot="1" x14ac:dyDescent="0.5">
      <c r="B99" s="22" t="s">
        <v>12</v>
      </c>
      <c r="H99" s="22" t="str">
        <f>+B99</f>
        <v>CATALAN CORTES JENIFFER SIBIL</v>
      </c>
    </row>
    <row r="100" spans="2:13" ht="18.600000000000001" thickBot="1" x14ac:dyDescent="0.4">
      <c r="B100" s="5" t="s">
        <v>0</v>
      </c>
      <c r="C100" s="5" t="s">
        <v>1</v>
      </c>
      <c r="D100" s="5" t="s">
        <v>11</v>
      </c>
      <c r="E100" s="6" t="s">
        <v>2</v>
      </c>
      <c r="F100" s="6" t="s">
        <v>7</v>
      </c>
      <c r="H100" s="2" t="s">
        <v>3</v>
      </c>
      <c r="I100" s="3" t="s">
        <v>4</v>
      </c>
      <c r="J100" s="3" t="s">
        <v>5</v>
      </c>
      <c r="K100" s="3" t="s">
        <v>6</v>
      </c>
      <c r="L100" s="3" t="s">
        <v>7</v>
      </c>
      <c r="M100" s="4" t="s">
        <v>8</v>
      </c>
    </row>
    <row r="101" spans="2:13" ht="17.399999999999999" x14ac:dyDescent="0.45">
      <c r="B101" s="8">
        <v>15</v>
      </c>
      <c r="C101" s="9">
        <v>0</v>
      </c>
      <c r="D101" s="10">
        <f>+B101+C101</f>
        <v>15</v>
      </c>
      <c r="E101" s="10">
        <f>SUM(B102:B126)</f>
        <v>15</v>
      </c>
      <c r="F101" s="11"/>
      <c r="H101" s="13">
        <v>1</v>
      </c>
      <c r="I101" s="14"/>
      <c r="J101" s="27">
        <v>45684</v>
      </c>
      <c r="K101" s="27">
        <v>45684</v>
      </c>
      <c r="L101" s="29"/>
      <c r="M101" s="28"/>
    </row>
    <row r="102" spans="2:13" ht="17.399999999999999" x14ac:dyDescent="0.45">
      <c r="B102" s="17">
        <v>10</v>
      </c>
      <c r="C102" s="18">
        <v>0</v>
      </c>
      <c r="D102" s="26">
        <v>45712</v>
      </c>
      <c r="E102" s="26">
        <v>45723</v>
      </c>
      <c r="F102" s="34" t="s">
        <v>92</v>
      </c>
      <c r="H102" s="15">
        <v>1</v>
      </c>
      <c r="I102" s="14"/>
      <c r="J102" s="31">
        <v>45735</v>
      </c>
      <c r="K102" s="31">
        <v>45735</v>
      </c>
      <c r="L102" s="35" t="s">
        <v>112</v>
      </c>
      <c r="M102" s="29"/>
    </row>
    <row r="103" spans="2:13" ht="17.399999999999999" x14ac:dyDescent="0.45">
      <c r="B103" s="17">
        <v>5</v>
      </c>
      <c r="C103" s="18">
        <v>0</v>
      </c>
      <c r="D103" s="26">
        <v>45791</v>
      </c>
      <c r="E103" s="26">
        <v>45797</v>
      </c>
      <c r="F103" s="18"/>
      <c r="H103" s="15">
        <v>0.5</v>
      </c>
      <c r="I103" s="14" t="s">
        <v>10</v>
      </c>
      <c r="J103" s="31">
        <v>45803</v>
      </c>
      <c r="K103" s="31">
        <v>45803</v>
      </c>
      <c r="L103" s="29"/>
      <c r="M103" s="29"/>
    </row>
    <row r="104" spans="2:13" ht="17.399999999999999" x14ac:dyDescent="0.45">
      <c r="B104" s="17"/>
      <c r="C104" s="18">
        <v>0</v>
      </c>
      <c r="D104" s="26"/>
      <c r="E104" s="26"/>
      <c r="F104" s="18"/>
      <c r="H104" s="15">
        <v>1</v>
      </c>
      <c r="I104" s="14"/>
      <c r="J104" s="31">
        <v>45814</v>
      </c>
      <c r="K104" s="31">
        <v>45814</v>
      </c>
      <c r="L104" s="29"/>
      <c r="M104" s="29"/>
    </row>
    <row r="105" spans="2:13" ht="17.399999999999999" x14ac:dyDescent="0.45">
      <c r="B105" s="17"/>
      <c r="C105" s="18">
        <v>0</v>
      </c>
      <c r="D105" s="26"/>
      <c r="E105" s="26"/>
      <c r="F105" s="18"/>
      <c r="H105" s="15">
        <v>1</v>
      </c>
      <c r="I105" s="14"/>
      <c r="J105" s="31">
        <v>45841</v>
      </c>
      <c r="K105" s="31">
        <v>45841</v>
      </c>
      <c r="L105" s="29"/>
      <c r="M105" s="29"/>
    </row>
    <row r="106" spans="2:13" ht="17.399999999999999" x14ac:dyDescent="0.45">
      <c r="B106" s="17"/>
      <c r="C106" s="18">
        <v>0</v>
      </c>
      <c r="D106" s="26"/>
      <c r="E106" s="26"/>
      <c r="F106" s="18"/>
      <c r="H106" s="15">
        <v>1</v>
      </c>
      <c r="I106" s="14"/>
      <c r="J106" s="31">
        <v>45846</v>
      </c>
      <c r="K106" s="31">
        <v>45846</v>
      </c>
      <c r="L106" s="29"/>
      <c r="M106" s="29"/>
    </row>
    <row r="107" spans="2:13" ht="17.399999999999999" x14ac:dyDescent="0.45">
      <c r="B107" s="17"/>
      <c r="C107" s="18">
        <v>0</v>
      </c>
      <c r="D107" s="26"/>
      <c r="E107" s="26"/>
      <c r="F107" s="18"/>
      <c r="H107" s="15">
        <v>0.5</v>
      </c>
      <c r="I107" s="14" t="s">
        <v>9</v>
      </c>
      <c r="J107" s="31">
        <v>45847</v>
      </c>
      <c r="K107" s="31">
        <v>45847</v>
      </c>
      <c r="L107" s="29"/>
      <c r="M107" s="29"/>
    </row>
    <row r="108" spans="2:13" ht="17.399999999999999" x14ac:dyDescent="0.45">
      <c r="B108" s="17"/>
      <c r="C108" s="18">
        <v>0</v>
      </c>
      <c r="D108" s="26"/>
      <c r="E108" s="26"/>
      <c r="F108" s="18"/>
      <c r="H108" s="15"/>
      <c r="I108" s="14"/>
      <c r="J108" s="29"/>
      <c r="K108" s="29"/>
      <c r="L108" s="29"/>
      <c r="M108" s="29"/>
    </row>
    <row r="109" spans="2:13" ht="17.399999999999999" x14ac:dyDescent="0.45">
      <c r="B109" s="17"/>
      <c r="C109" s="18">
        <v>0</v>
      </c>
      <c r="D109" s="26"/>
      <c r="E109" s="26"/>
      <c r="F109" s="18"/>
      <c r="H109" s="15"/>
      <c r="I109" s="14"/>
      <c r="J109" s="29"/>
      <c r="K109" s="29"/>
      <c r="L109" s="29"/>
      <c r="M109" s="29"/>
    </row>
    <row r="110" spans="2:13" ht="17.399999999999999" x14ac:dyDescent="0.45">
      <c r="B110" s="17"/>
      <c r="C110" s="18">
        <v>0</v>
      </c>
      <c r="D110" s="26"/>
      <c r="E110" s="26"/>
      <c r="F110" s="18"/>
      <c r="H110" s="15"/>
      <c r="I110" s="14"/>
      <c r="J110" s="29"/>
      <c r="K110" s="29"/>
      <c r="L110" s="29"/>
      <c r="M110" s="29"/>
    </row>
    <row r="111" spans="2:13" ht="17.399999999999999" x14ac:dyDescent="0.45">
      <c r="B111" s="17"/>
      <c r="C111" s="18">
        <v>0</v>
      </c>
      <c r="D111" s="18"/>
      <c r="E111" s="18"/>
      <c r="F111" s="18"/>
      <c r="H111" s="15"/>
      <c r="I111" s="14"/>
      <c r="J111" s="29"/>
      <c r="K111" s="29"/>
      <c r="L111" s="29"/>
      <c r="M111" s="29"/>
    </row>
    <row r="112" spans="2:13" ht="18" thickBot="1" x14ac:dyDescent="0.5">
      <c r="B112" s="17"/>
      <c r="C112" s="18">
        <v>0</v>
      </c>
      <c r="D112" s="18"/>
      <c r="E112" s="18"/>
      <c r="F112" s="18"/>
      <c r="H112" s="16"/>
      <c r="I112" s="14"/>
      <c r="J112" s="30"/>
      <c r="K112" s="30"/>
      <c r="L112" s="30"/>
      <c r="M112" s="30"/>
    </row>
    <row r="113" spans="2:13" ht="21.6" thickBot="1" x14ac:dyDescent="0.55000000000000004">
      <c r="B113" s="17"/>
      <c r="C113" s="18">
        <v>0</v>
      </c>
      <c r="D113" s="19"/>
      <c r="E113" s="19"/>
      <c r="F113" s="19"/>
      <c r="H113" s="12">
        <f>SUM(H101:H112)</f>
        <v>6</v>
      </c>
      <c r="I113" s="39" t="str">
        <f>IF(H113=6,"YA NO PUEDE SOLICITAR DIAS ADMINISTRATIVOS","PUEDE SOLICITAR DIAS ADMINISTRATIVOS")</f>
        <v>YA NO PUEDE SOLICITAR DIAS ADMINISTRATIVOS</v>
      </c>
      <c r="J113" s="40"/>
      <c r="K113" s="40"/>
      <c r="L113" s="40"/>
      <c r="M113" s="41"/>
    </row>
    <row r="114" spans="2:13" ht="21.6" thickBot="1" x14ac:dyDescent="0.55000000000000004">
      <c r="B114" s="17"/>
      <c r="C114" s="18">
        <v>0</v>
      </c>
      <c r="D114" s="19"/>
      <c r="E114" s="19"/>
      <c r="F114" s="19"/>
      <c r="H114" s="23">
        <f>6-H113</f>
        <v>0</v>
      </c>
      <c r="I114" s="39" t="str">
        <f>IF(H114=0,"YA NO CUENTA CON ADMINISTRATIVOS","OK")</f>
        <v>YA NO CUENTA CON ADMINISTRATIVOS</v>
      </c>
      <c r="J114" s="40"/>
      <c r="K114" s="40"/>
      <c r="L114" s="40"/>
      <c r="M114" s="41"/>
    </row>
    <row r="115" spans="2:13" ht="17.399999999999999" x14ac:dyDescent="0.45">
      <c r="B115" s="17"/>
      <c r="C115" s="18">
        <v>0</v>
      </c>
      <c r="D115" s="19"/>
      <c r="E115" s="19"/>
      <c r="F115" s="19"/>
      <c r="H115" s="1"/>
    </row>
    <row r="116" spans="2:13" ht="17.399999999999999" x14ac:dyDescent="0.45">
      <c r="B116" s="17"/>
      <c r="C116" s="18">
        <v>0</v>
      </c>
      <c r="D116" s="19"/>
      <c r="E116" s="19"/>
      <c r="F116" s="19"/>
    </row>
    <row r="117" spans="2:13" ht="17.399999999999999" x14ac:dyDescent="0.45">
      <c r="B117" s="17"/>
      <c r="C117" s="18">
        <v>0</v>
      </c>
      <c r="D117" s="19"/>
      <c r="E117" s="19"/>
      <c r="F117" s="19"/>
      <c r="H117" s="24" t="s">
        <v>67</v>
      </c>
      <c r="I117" s="24"/>
      <c r="J117" s="24"/>
      <c r="K117" s="25"/>
      <c r="L117" s="25"/>
    </row>
    <row r="118" spans="2:13" ht="17.399999999999999" x14ac:dyDescent="0.45">
      <c r="B118" s="17"/>
      <c r="C118" s="18">
        <v>0</v>
      </c>
      <c r="D118" s="19"/>
      <c r="E118" s="19"/>
      <c r="F118" s="19"/>
      <c r="H118" s="24" t="s">
        <v>68</v>
      </c>
      <c r="K118" s="25">
        <v>45392</v>
      </c>
      <c r="L118" s="32" t="s">
        <v>41</v>
      </c>
      <c r="M118" s="33" t="s">
        <v>27</v>
      </c>
    </row>
    <row r="119" spans="2:13" ht="17.399999999999999" x14ac:dyDescent="0.45">
      <c r="B119" s="17"/>
      <c r="C119" s="18">
        <v>0</v>
      </c>
      <c r="D119" s="19"/>
      <c r="E119" s="19"/>
      <c r="F119" s="19"/>
      <c r="H119" s="24" t="s">
        <v>89</v>
      </c>
      <c r="K119" s="25">
        <v>45658</v>
      </c>
      <c r="L119" s="25">
        <v>46022</v>
      </c>
    </row>
    <row r="120" spans="2:13" ht="17.399999999999999" x14ac:dyDescent="0.45">
      <c r="B120" s="17"/>
      <c r="C120" s="18">
        <v>0</v>
      </c>
      <c r="D120" s="19"/>
      <c r="E120" s="19"/>
      <c r="F120" s="19"/>
    </row>
    <row r="121" spans="2:13" ht="17.399999999999999" x14ac:dyDescent="0.45">
      <c r="B121" s="17"/>
      <c r="C121" s="18">
        <v>0</v>
      </c>
      <c r="D121" s="19"/>
      <c r="E121" s="19"/>
      <c r="F121" s="19"/>
    </row>
    <row r="122" spans="2:13" ht="17.399999999999999" x14ac:dyDescent="0.45">
      <c r="B122" s="17"/>
      <c r="C122" s="18">
        <v>0</v>
      </c>
      <c r="D122" s="19"/>
      <c r="E122" s="19"/>
      <c r="F122" s="19"/>
    </row>
    <row r="123" spans="2:13" ht="17.399999999999999" x14ac:dyDescent="0.45">
      <c r="B123" s="17"/>
      <c r="C123" s="18">
        <v>0</v>
      </c>
      <c r="D123" s="19"/>
      <c r="E123" s="19"/>
      <c r="F123" s="19"/>
    </row>
    <row r="124" spans="2:13" ht="17.399999999999999" x14ac:dyDescent="0.45">
      <c r="B124" s="17"/>
      <c r="C124" s="18">
        <v>0</v>
      </c>
      <c r="D124" s="19"/>
      <c r="E124" s="19"/>
      <c r="F124" s="19"/>
    </row>
    <row r="125" spans="2:13" ht="17.399999999999999" x14ac:dyDescent="0.45">
      <c r="B125" s="17"/>
      <c r="C125" s="18">
        <v>0</v>
      </c>
      <c r="D125" s="19"/>
      <c r="E125" s="19"/>
      <c r="F125" s="19"/>
    </row>
    <row r="126" spans="2:13" ht="18" thickBot="1" x14ac:dyDescent="0.5">
      <c r="B126" s="17"/>
      <c r="C126" s="20">
        <v>0</v>
      </c>
      <c r="D126" s="21"/>
      <c r="E126" s="21"/>
      <c r="F126" s="21"/>
    </row>
    <row r="127" spans="2:13" ht="21.6" thickBot="1" x14ac:dyDescent="0.55000000000000004">
      <c r="B127" s="7">
        <f>+D101-E101</f>
        <v>0</v>
      </c>
      <c r="C127" s="42" t="str">
        <f>IF(D101&lt;=E101,"YA NO TIENE FERIADOS","PUEDE SOLICITAR DIAS FERIADOS")</f>
        <v>YA NO TIENE FERIADOS</v>
      </c>
      <c r="D127" s="43"/>
      <c r="E127" s="43"/>
      <c r="F127" s="44"/>
    </row>
    <row r="128" spans="2:13" ht="19.2" thickBot="1" x14ac:dyDescent="0.5">
      <c r="C128" s="45" t="str">
        <f>IF(E101&gt;D101,"EXISTE UN ERROR","OK")</f>
        <v>OK</v>
      </c>
      <c r="D128" s="46"/>
      <c r="E128" s="46"/>
      <c r="F128" s="47"/>
    </row>
    <row r="131" spans="2:13" ht="19.2" thickBot="1" x14ac:dyDescent="0.5">
      <c r="B131" s="22" t="s">
        <v>18</v>
      </c>
      <c r="H131" s="22" t="str">
        <f>+B131</f>
        <v>CHAVEZ PIZARRO PATRICIA ELIANA</v>
      </c>
    </row>
    <row r="132" spans="2:13" ht="18.600000000000001" thickBot="1" x14ac:dyDescent="0.4">
      <c r="B132" s="5" t="s">
        <v>0</v>
      </c>
      <c r="C132" s="5" t="s">
        <v>1</v>
      </c>
      <c r="D132" s="5" t="s">
        <v>11</v>
      </c>
      <c r="E132" s="6" t="s">
        <v>2</v>
      </c>
      <c r="F132" s="6" t="s">
        <v>7</v>
      </c>
      <c r="H132" s="2" t="s">
        <v>3</v>
      </c>
      <c r="I132" s="3" t="s">
        <v>4</v>
      </c>
      <c r="J132" s="3" t="s">
        <v>5</v>
      </c>
      <c r="K132" s="3" t="s">
        <v>6</v>
      </c>
      <c r="L132" s="3" t="s">
        <v>7</v>
      </c>
      <c r="M132" s="4" t="s">
        <v>8</v>
      </c>
    </row>
    <row r="133" spans="2:13" ht="17.399999999999999" x14ac:dyDescent="0.45">
      <c r="B133" s="8">
        <v>8</v>
      </c>
      <c r="C133" s="9">
        <v>0</v>
      </c>
      <c r="D133" s="10">
        <f>+B133+C133</f>
        <v>8</v>
      </c>
      <c r="E133" s="10">
        <f>SUM(B134:B158)</f>
        <v>5</v>
      </c>
      <c r="F133" s="11"/>
      <c r="H133" s="13">
        <v>6</v>
      </c>
      <c r="I133" s="14"/>
      <c r="J133" s="27">
        <v>45691</v>
      </c>
      <c r="K133" s="27">
        <v>45698</v>
      </c>
      <c r="L133" s="29"/>
      <c r="M133" s="28"/>
    </row>
    <row r="134" spans="2:13" ht="17.399999999999999" x14ac:dyDescent="0.45">
      <c r="B134" s="17">
        <v>5</v>
      </c>
      <c r="C134" s="18">
        <v>0</v>
      </c>
      <c r="D134" s="26">
        <v>45859</v>
      </c>
      <c r="E134" s="26">
        <v>45863</v>
      </c>
      <c r="F134" s="18"/>
      <c r="H134" s="15"/>
      <c r="I134" s="14"/>
      <c r="J134" s="31"/>
      <c r="K134" s="31"/>
      <c r="L134" s="29"/>
      <c r="M134" s="29"/>
    </row>
    <row r="135" spans="2:13" ht="17.399999999999999" x14ac:dyDescent="0.45">
      <c r="B135" s="17"/>
      <c r="C135" s="18">
        <v>0</v>
      </c>
      <c r="D135" s="26"/>
      <c r="E135" s="26"/>
      <c r="F135" s="18"/>
      <c r="H135" s="15"/>
      <c r="I135" s="14"/>
      <c r="J135" s="31"/>
      <c r="K135" s="31"/>
      <c r="L135" s="29"/>
      <c r="M135" s="29"/>
    </row>
    <row r="136" spans="2:13" ht="17.399999999999999" x14ac:dyDescent="0.45">
      <c r="B136" s="17"/>
      <c r="C136" s="18">
        <v>0</v>
      </c>
      <c r="D136" s="26"/>
      <c r="E136" s="26"/>
      <c r="F136" s="18"/>
      <c r="H136" s="15"/>
      <c r="I136" s="14"/>
      <c r="J136" s="31"/>
      <c r="K136" s="31"/>
      <c r="L136" s="29"/>
      <c r="M136" s="29"/>
    </row>
    <row r="137" spans="2:13" ht="17.399999999999999" x14ac:dyDescent="0.45">
      <c r="B137" s="17"/>
      <c r="C137" s="18">
        <v>0</v>
      </c>
      <c r="D137" s="26"/>
      <c r="E137" s="26"/>
      <c r="F137" s="18"/>
      <c r="H137" s="15"/>
      <c r="I137" s="14"/>
      <c r="J137" s="31"/>
      <c r="K137" s="31"/>
      <c r="L137" s="29"/>
      <c r="M137" s="29"/>
    </row>
    <row r="138" spans="2:13" ht="17.399999999999999" x14ac:dyDescent="0.45">
      <c r="B138" s="17"/>
      <c r="C138" s="18">
        <v>0</v>
      </c>
      <c r="D138" s="26"/>
      <c r="E138" s="26"/>
      <c r="F138" s="18"/>
      <c r="H138" s="15"/>
      <c r="I138" s="14"/>
      <c r="J138" s="29"/>
      <c r="K138" s="29"/>
      <c r="L138" s="29"/>
      <c r="M138" s="29"/>
    </row>
    <row r="139" spans="2:13" ht="17.399999999999999" x14ac:dyDescent="0.45">
      <c r="B139" s="17"/>
      <c r="C139" s="18">
        <v>0</v>
      </c>
      <c r="D139" s="26"/>
      <c r="E139" s="26"/>
      <c r="F139" s="18"/>
      <c r="H139" s="15"/>
      <c r="I139" s="14"/>
      <c r="J139" s="29"/>
      <c r="K139" s="29"/>
      <c r="L139" s="29"/>
      <c r="M139" s="29"/>
    </row>
    <row r="140" spans="2:13" ht="17.399999999999999" x14ac:dyDescent="0.45">
      <c r="B140" s="17"/>
      <c r="C140" s="18">
        <v>0</v>
      </c>
      <c r="D140" s="26"/>
      <c r="E140" s="26"/>
      <c r="F140" s="18"/>
      <c r="H140" s="15"/>
      <c r="I140" s="14"/>
      <c r="J140" s="29"/>
      <c r="K140" s="29"/>
      <c r="L140" s="29"/>
      <c r="M140" s="29"/>
    </row>
    <row r="141" spans="2:13" ht="17.399999999999999" x14ac:dyDescent="0.45">
      <c r="B141" s="17"/>
      <c r="C141" s="18">
        <v>0</v>
      </c>
      <c r="D141" s="26"/>
      <c r="E141" s="26"/>
      <c r="F141" s="18"/>
      <c r="H141" s="15"/>
      <c r="I141" s="14"/>
      <c r="J141" s="29"/>
      <c r="K141" s="29"/>
      <c r="L141" s="29"/>
      <c r="M141" s="29"/>
    </row>
    <row r="142" spans="2:13" ht="17.399999999999999" x14ac:dyDescent="0.45">
      <c r="B142" s="17"/>
      <c r="C142" s="18">
        <v>0</v>
      </c>
      <c r="D142" s="26"/>
      <c r="E142" s="26"/>
      <c r="F142" s="18"/>
      <c r="H142" s="15"/>
      <c r="I142" s="14"/>
      <c r="J142" s="29"/>
      <c r="K142" s="29"/>
      <c r="L142" s="29"/>
      <c r="M142" s="29"/>
    </row>
    <row r="143" spans="2:13" ht="17.399999999999999" x14ac:dyDescent="0.45">
      <c r="B143" s="17"/>
      <c r="C143" s="18">
        <v>0</v>
      </c>
      <c r="D143" s="18"/>
      <c r="E143" s="18"/>
      <c r="F143" s="18"/>
      <c r="H143" s="15"/>
      <c r="I143" s="14"/>
      <c r="J143" s="29"/>
      <c r="K143" s="29"/>
      <c r="L143" s="29"/>
      <c r="M143" s="29"/>
    </row>
    <row r="144" spans="2:13" ht="18" thickBot="1" x14ac:dyDescent="0.5">
      <c r="B144" s="17"/>
      <c r="C144" s="18">
        <v>0</v>
      </c>
      <c r="D144" s="18"/>
      <c r="E144" s="18"/>
      <c r="F144" s="18"/>
      <c r="H144" s="16"/>
      <c r="I144" s="14"/>
      <c r="J144" s="30"/>
      <c r="K144" s="30"/>
      <c r="L144" s="30"/>
      <c r="M144" s="30"/>
    </row>
    <row r="145" spans="2:13" ht="21.6" thickBot="1" x14ac:dyDescent="0.55000000000000004">
      <c r="B145" s="17"/>
      <c r="C145" s="18">
        <v>0</v>
      </c>
      <c r="D145" s="19"/>
      <c r="E145" s="19"/>
      <c r="F145" s="19"/>
      <c r="H145" s="12">
        <f>SUM(H133:H144)</f>
        <v>6</v>
      </c>
      <c r="I145" s="39" t="str">
        <f>IF(H145=6,"YA NO PUEDE SOLICITAR DIAS ADMINISTRATIVOS","PUEDE SOLICITAR DIAS ADMINISTRATIVOS")</f>
        <v>YA NO PUEDE SOLICITAR DIAS ADMINISTRATIVOS</v>
      </c>
      <c r="J145" s="40"/>
      <c r="K145" s="40"/>
      <c r="L145" s="40"/>
      <c r="M145" s="41"/>
    </row>
    <row r="146" spans="2:13" ht="21.6" thickBot="1" x14ac:dyDescent="0.55000000000000004">
      <c r="B146" s="17"/>
      <c r="C146" s="18">
        <v>0</v>
      </c>
      <c r="D146" s="19"/>
      <c r="E146" s="19"/>
      <c r="F146" s="19"/>
      <c r="H146" s="23">
        <f>6-H145</f>
        <v>0</v>
      </c>
      <c r="I146" s="39" t="str">
        <f>IF(H146=0,"YA NO CUENTA CON ADMINISTRATIVOS","OK")</f>
        <v>YA NO CUENTA CON ADMINISTRATIVOS</v>
      </c>
      <c r="J146" s="40"/>
      <c r="K146" s="40"/>
      <c r="L146" s="40"/>
      <c r="M146" s="41"/>
    </row>
    <row r="147" spans="2:13" ht="17.399999999999999" x14ac:dyDescent="0.45">
      <c r="B147" s="17"/>
      <c r="C147" s="18">
        <v>0</v>
      </c>
      <c r="D147" s="19"/>
      <c r="E147" s="19"/>
      <c r="F147" s="19"/>
      <c r="H147" s="1"/>
    </row>
    <row r="148" spans="2:13" ht="17.399999999999999" x14ac:dyDescent="0.45">
      <c r="B148" s="17"/>
      <c r="C148" s="18">
        <v>0</v>
      </c>
      <c r="D148" s="19"/>
      <c r="E148" s="19"/>
      <c r="F148" s="19"/>
    </row>
    <row r="149" spans="2:13" ht="17.399999999999999" x14ac:dyDescent="0.45">
      <c r="B149" s="17"/>
      <c r="C149" s="18">
        <v>0</v>
      </c>
      <c r="D149" s="19"/>
      <c r="E149" s="19"/>
      <c r="F149" s="19"/>
      <c r="H149" s="24" t="s">
        <v>67</v>
      </c>
      <c r="I149" s="24"/>
      <c r="J149" s="24"/>
      <c r="K149" s="25"/>
      <c r="L149" s="25"/>
    </row>
    <row r="150" spans="2:13" ht="17.399999999999999" x14ac:dyDescent="0.45">
      <c r="B150" s="17"/>
      <c r="C150" s="18">
        <v>0</v>
      </c>
      <c r="D150" s="19"/>
      <c r="E150" s="19"/>
      <c r="F150" s="19"/>
      <c r="H150" s="24" t="s">
        <v>71</v>
      </c>
      <c r="K150" s="25">
        <v>45483</v>
      </c>
      <c r="L150" s="32" t="s">
        <v>45</v>
      </c>
      <c r="M150" s="33" t="s">
        <v>27</v>
      </c>
    </row>
    <row r="151" spans="2:13" ht="17.399999999999999" x14ac:dyDescent="0.45">
      <c r="B151" s="17"/>
      <c r="C151" s="18">
        <v>0</v>
      </c>
      <c r="D151" s="19"/>
      <c r="E151" s="19"/>
      <c r="F151" s="19"/>
      <c r="H151" s="24" t="s">
        <v>89</v>
      </c>
      <c r="K151" s="25">
        <v>45658</v>
      </c>
      <c r="L151" s="25">
        <v>46022</v>
      </c>
    </row>
    <row r="152" spans="2:13" ht="17.399999999999999" x14ac:dyDescent="0.45">
      <c r="B152" s="17"/>
      <c r="C152" s="18">
        <v>0</v>
      </c>
      <c r="D152" s="19"/>
      <c r="E152" s="19"/>
      <c r="F152" s="19"/>
    </row>
    <row r="153" spans="2:13" ht="17.399999999999999" x14ac:dyDescent="0.45">
      <c r="B153" s="17"/>
      <c r="C153" s="18">
        <v>0</v>
      </c>
      <c r="D153" s="19"/>
      <c r="E153" s="19"/>
      <c r="F153" s="19"/>
    </row>
    <row r="154" spans="2:13" ht="17.399999999999999" x14ac:dyDescent="0.45">
      <c r="B154" s="17"/>
      <c r="C154" s="18">
        <v>0</v>
      </c>
      <c r="D154" s="19"/>
      <c r="E154" s="19"/>
      <c r="F154" s="19"/>
    </row>
    <row r="155" spans="2:13" ht="17.399999999999999" x14ac:dyDescent="0.45">
      <c r="B155" s="17"/>
      <c r="C155" s="18">
        <v>0</v>
      </c>
      <c r="D155" s="19"/>
      <c r="E155" s="19"/>
      <c r="F155" s="19"/>
    </row>
    <row r="156" spans="2:13" ht="17.399999999999999" x14ac:dyDescent="0.45">
      <c r="B156" s="17"/>
      <c r="C156" s="18">
        <v>0</v>
      </c>
      <c r="D156" s="19"/>
      <c r="E156" s="19"/>
      <c r="F156" s="19"/>
    </row>
    <row r="157" spans="2:13" ht="17.399999999999999" x14ac:dyDescent="0.45">
      <c r="B157" s="17"/>
      <c r="C157" s="18">
        <v>0</v>
      </c>
      <c r="D157" s="19"/>
      <c r="E157" s="19"/>
      <c r="F157" s="19"/>
    </row>
    <row r="158" spans="2:13" ht="18" thickBot="1" x14ac:dyDescent="0.5">
      <c r="B158" s="17"/>
      <c r="C158" s="20">
        <v>0</v>
      </c>
      <c r="D158" s="21"/>
      <c r="E158" s="21"/>
      <c r="F158" s="21"/>
    </row>
    <row r="159" spans="2:13" ht="21.6" thickBot="1" x14ac:dyDescent="0.55000000000000004">
      <c r="B159" s="7">
        <f>+D133-E133</f>
        <v>3</v>
      </c>
      <c r="C159" s="42" t="str">
        <f>IF(D133&lt;=E133,"YA NO TIENE FERIADOS","PUEDE SOLICITAR DIAS FERIADOS")</f>
        <v>PUEDE SOLICITAR DIAS FERIADOS</v>
      </c>
      <c r="D159" s="43"/>
      <c r="E159" s="43"/>
      <c r="F159" s="44"/>
    </row>
    <row r="160" spans="2:13" ht="19.2" thickBot="1" x14ac:dyDescent="0.5">
      <c r="C160" s="45" t="str">
        <f>IF(E133&gt;D133,"EXISTE UN ERROR","OK")</f>
        <v>OK</v>
      </c>
      <c r="D160" s="46"/>
      <c r="E160" s="46"/>
      <c r="F160" s="47"/>
    </row>
    <row r="162" spans="2:13" ht="19.2" thickBot="1" x14ac:dyDescent="0.5">
      <c r="B162" s="22" t="s">
        <v>19</v>
      </c>
      <c r="H162" s="22" t="str">
        <f>+B162</f>
        <v>FARIAS ALCANTAR FRANCISCA ESPERANZA</v>
      </c>
    </row>
    <row r="163" spans="2:13" ht="18.600000000000001" thickBot="1" x14ac:dyDescent="0.4">
      <c r="B163" s="5" t="s">
        <v>0</v>
      </c>
      <c r="C163" s="5" t="s">
        <v>1</v>
      </c>
      <c r="D163" s="5" t="s">
        <v>11</v>
      </c>
      <c r="E163" s="6" t="s">
        <v>2</v>
      </c>
      <c r="F163" s="6" t="s">
        <v>7</v>
      </c>
      <c r="H163" s="2" t="s">
        <v>3</v>
      </c>
      <c r="I163" s="3" t="s">
        <v>4</v>
      </c>
      <c r="J163" s="3" t="s">
        <v>5</v>
      </c>
      <c r="K163" s="3" t="s">
        <v>6</v>
      </c>
      <c r="L163" s="3" t="s">
        <v>7</v>
      </c>
      <c r="M163" s="4" t="s">
        <v>8</v>
      </c>
    </row>
    <row r="164" spans="2:13" ht="17.399999999999999" x14ac:dyDescent="0.45">
      <c r="B164" s="8">
        <v>6</v>
      </c>
      <c r="C164" s="9">
        <v>0</v>
      </c>
      <c r="D164" s="10">
        <f>+B164+C164</f>
        <v>6</v>
      </c>
      <c r="E164" s="10">
        <f>SUM(B165:B189)</f>
        <v>0</v>
      </c>
      <c r="F164" s="11"/>
      <c r="H164" s="13">
        <v>0.5</v>
      </c>
      <c r="I164" s="14" t="s">
        <v>10</v>
      </c>
      <c r="J164" s="27">
        <v>45692</v>
      </c>
      <c r="K164" s="27">
        <v>45692</v>
      </c>
      <c r="L164" s="29"/>
      <c r="M164" s="28"/>
    </row>
    <row r="165" spans="2:13" ht="17.399999999999999" x14ac:dyDescent="0.45">
      <c r="B165" s="17"/>
      <c r="C165" s="18">
        <v>0</v>
      </c>
      <c r="D165" s="26"/>
      <c r="E165" s="26"/>
      <c r="F165" s="18"/>
      <c r="H165" s="15">
        <v>0.5</v>
      </c>
      <c r="I165" s="14" t="s">
        <v>9</v>
      </c>
      <c r="J165" s="31">
        <v>45708</v>
      </c>
      <c r="K165" s="31">
        <v>45708</v>
      </c>
      <c r="L165" s="29"/>
      <c r="M165" s="29"/>
    </row>
    <row r="166" spans="2:13" ht="17.399999999999999" x14ac:dyDescent="0.45">
      <c r="B166" s="17"/>
      <c r="C166" s="18">
        <v>0</v>
      </c>
      <c r="D166" s="26"/>
      <c r="E166" s="26"/>
      <c r="F166" s="18"/>
      <c r="H166" s="15">
        <v>0.5</v>
      </c>
      <c r="I166" s="14" t="s">
        <v>10</v>
      </c>
      <c r="J166" s="31">
        <v>45714</v>
      </c>
      <c r="K166" s="31">
        <v>45714</v>
      </c>
      <c r="L166" s="29"/>
      <c r="M166" s="29"/>
    </row>
    <row r="167" spans="2:13" ht="17.399999999999999" x14ac:dyDescent="0.45">
      <c r="B167" s="17"/>
      <c r="C167" s="18">
        <v>0</v>
      </c>
      <c r="D167" s="26"/>
      <c r="E167" s="26"/>
      <c r="F167" s="18"/>
      <c r="H167" s="15">
        <v>1</v>
      </c>
      <c r="I167" s="14"/>
      <c r="J167" s="31">
        <v>45764</v>
      </c>
      <c r="K167" s="31">
        <v>45764</v>
      </c>
      <c r="L167" s="29"/>
      <c r="M167" s="29"/>
    </row>
    <row r="168" spans="2:13" ht="17.399999999999999" x14ac:dyDescent="0.45">
      <c r="B168" s="17"/>
      <c r="C168" s="18">
        <v>0</v>
      </c>
      <c r="D168" s="26"/>
      <c r="E168" s="26"/>
      <c r="F168" s="18"/>
      <c r="H168" s="15">
        <v>0.5</v>
      </c>
      <c r="I168" s="14" t="s">
        <v>9</v>
      </c>
      <c r="J168" s="31">
        <v>45792</v>
      </c>
      <c r="K168" s="31">
        <v>45792</v>
      </c>
      <c r="L168" s="29"/>
      <c r="M168" s="29"/>
    </row>
    <row r="169" spans="2:13" ht="17.399999999999999" x14ac:dyDescent="0.45">
      <c r="B169" s="17"/>
      <c r="C169" s="18">
        <v>0</v>
      </c>
      <c r="D169" s="26"/>
      <c r="E169" s="26"/>
      <c r="F169" s="18"/>
      <c r="H169" s="15">
        <v>1</v>
      </c>
      <c r="I169" s="14"/>
      <c r="J169" s="31">
        <v>45805</v>
      </c>
      <c r="K169" s="31">
        <v>45805</v>
      </c>
      <c r="L169" s="29"/>
      <c r="M169" s="29"/>
    </row>
    <row r="170" spans="2:13" ht="17.399999999999999" x14ac:dyDescent="0.45">
      <c r="B170" s="17"/>
      <c r="C170" s="18">
        <v>0</v>
      </c>
      <c r="D170" s="26"/>
      <c r="E170" s="26"/>
      <c r="F170" s="18"/>
      <c r="H170" s="15">
        <v>1</v>
      </c>
      <c r="I170" s="14"/>
      <c r="J170" s="31">
        <v>45848</v>
      </c>
      <c r="K170" s="31">
        <v>45848</v>
      </c>
      <c r="L170" s="29"/>
      <c r="M170" s="29"/>
    </row>
    <row r="171" spans="2:13" ht="17.399999999999999" x14ac:dyDescent="0.45">
      <c r="B171" s="17"/>
      <c r="C171" s="18">
        <v>0</v>
      </c>
      <c r="D171" s="26"/>
      <c r="E171" s="26"/>
      <c r="F171" s="18"/>
      <c r="H171" s="15">
        <v>1</v>
      </c>
      <c r="I171" s="14"/>
      <c r="J171" s="31">
        <v>45861</v>
      </c>
      <c r="K171" s="31">
        <v>45861</v>
      </c>
      <c r="L171" s="29"/>
      <c r="M171" s="29"/>
    </row>
    <row r="172" spans="2:13" ht="17.399999999999999" x14ac:dyDescent="0.45">
      <c r="B172" s="17"/>
      <c r="C172" s="18">
        <v>0</v>
      </c>
      <c r="D172" s="26"/>
      <c r="E172" s="26"/>
      <c r="F172" s="18"/>
      <c r="H172" s="15"/>
      <c r="I172" s="14"/>
      <c r="J172" s="29"/>
      <c r="K172" s="29"/>
      <c r="L172" s="29"/>
      <c r="M172" s="29"/>
    </row>
    <row r="173" spans="2:13" ht="17.399999999999999" x14ac:dyDescent="0.45">
      <c r="B173" s="17"/>
      <c r="C173" s="18">
        <v>0</v>
      </c>
      <c r="D173" s="26"/>
      <c r="E173" s="26"/>
      <c r="F173" s="18"/>
      <c r="H173" s="15"/>
      <c r="I173" s="14"/>
      <c r="J173" s="29"/>
      <c r="K173" s="29"/>
      <c r="L173" s="29"/>
      <c r="M173" s="29"/>
    </row>
    <row r="174" spans="2:13" ht="17.399999999999999" x14ac:dyDescent="0.45">
      <c r="B174" s="17"/>
      <c r="C174" s="18">
        <v>0</v>
      </c>
      <c r="D174" s="18"/>
      <c r="E174" s="18"/>
      <c r="F174" s="18"/>
      <c r="H174" s="15"/>
      <c r="I174" s="14"/>
      <c r="J174" s="29"/>
      <c r="K174" s="29"/>
      <c r="L174" s="29"/>
      <c r="M174" s="29"/>
    </row>
    <row r="175" spans="2:13" ht="18" thickBot="1" x14ac:dyDescent="0.5">
      <c r="B175" s="17"/>
      <c r="C175" s="18">
        <v>0</v>
      </c>
      <c r="D175" s="18"/>
      <c r="E175" s="18"/>
      <c r="F175" s="18"/>
      <c r="H175" s="16"/>
      <c r="I175" s="14"/>
      <c r="J175" s="30"/>
      <c r="K175" s="30"/>
      <c r="L175" s="30"/>
      <c r="M175" s="30"/>
    </row>
    <row r="176" spans="2:13" ht="21.6" thickBot="1" x14ac:dyDescent="0.55000000000000004">
      <c r="B176" s="17"/>
      <c r="C176" s="18">
        <v>0</v>
      </c>
      <c r="D176" s="19"/>
      <c r="E176" s="19"/>
      <c r="F176" s="19"/>
      <c r="H176" s="12">
        <f>SUM(H164:H175)</f>
        <v>6</v>
      </c>
      <c r="I176" s="39" t="str">
        <f>IF(H176=6,"YA NO PUEDE SOLICITAR DIAS ADMINISTRATIVOS","PUEDE SOLICITAR DIAS ADMINISTRATIVOS")</f>
        <v>YA NO PUEDE SOLICITAR DIAS ADMINISTRATIVOS</v>
      </c>
      <c r="J176" s="40"/>
      <c r="K176" s="40"/>
      <c r="L176" s="40"/>
      <c r="M176" s="41"/>
    </row>
    <row r="177" spans="2:13" ht="21.6" thickBot="1" x14ac:dyDescent="0.55000000000000004">
      <c r="B177" s="17"/>
      <c r="C177" s="18">
        <v>0</v>
      </c>
      <c r="D177" s="19"/>
      <c r="E177" s="19"/>
      <c r="F177" s="19"/>
      <c r="H177" s="23">
        <f>6-H176</f>
        <v>0</v>
      </c>
      <c r="I177" s="39" t="str">
        <f>IF(H177=0,"YA NO CUENTA CON ADMINISTRATIVOS","OK")</f>
        <v>YA NO CUENTA CON ADMINISTRATIVOS</v>
      </c>
      <c r="J177" s="40"/>
      <c r="K177" s="40"/>
      <c r="L177" s="40"/>
      <c r="M177" s="41"/>
    </row>
    <row r="178" spans="2:13" ht="17.399999999999999" x14ac:dyDescent="0.45">
      <c r="B178" s="17"/>
      <c r="C178" s="18">
        <v>0</v>
      </c>
      <c r="D178" s="19"/>
      <c r="E178" s="19"/>
      <c r="F178" s="19"/>
      <c r="H178" s="1"/>
    </row>
    <row r="179" spans="2:13" ht="17.399999999999999" x14ac:dyDescent="0.45">
      <c r="B179" s="17"/>
      <c r="C179" s="18">
        <v>0</v>
      </c>
      <c r="D179" s="19"/>
      <c r="E179" s="19"/>
      <c r="F179" s="19"/>
    </row>
    <row r="180" spans="2:13" ht="17.399999999999999" x14ac:dyDescent="0.45">
      <c r="B180" s="17"/>
      <c r="C180" s="18">
        <v>0</v>
      </c>
      <c r="D180" s="19"/>
      <c r="E180" s="19"/>
      <c r="F180" s="19"/>
      <c r="H180" s="24" t="s">
        <v>67</v>
      </c>
      <c r="I180" s="24"/>
      <c r="J180" s="24"/>
      <c r="K180" s="25"/>
      <c r="L180" s="25"/>
    </row>
    <row r="181" spans="2:13" ht="17.399999999999999" x14ac:dyDescent="0.45">
      <c r="B181" s="17"/>
      <c r="C181" s="18">
        <v>0</v>
      </c>
      <c r="D181" s="19"/>
      <c r="E181" s="19"/>
      <c r="F181" s="19"/>
      <c r="H181" s="24" t="s">
        <v>72</v>
      </c>
      <c r="K181" s="25">
        <v>45509</v>
      </c>
      <c r="L181" s="32" t="s">
        <v>73</v>
      </c>
      <c r="M181" s="33" t="s">
        <v>27</v>
      </c>
    </row>
    <row r="182" spans="2:13" ht="17.399999999999999" x14ac:dyDescent="0.45">
      <c r="B182" s="17"/>
      <c r="C182" s="18">
        <v>0</v>
      </c>
      <c r="D182" s="19"/>
      <c r="E182" s="19"/>
      <c r="F182" s="19"/>
      <c r="H182" s="24" t="s">
        <v>89</v>
      </c>
      <c r="K182" s="25">
        <v>45658</v>
      </c>
      <c r="L182" s="25">
        <v>46022</v>
      </c>
    </row>
    <row r="183" spans="2:13" ht="17.399999999999999" x14ac:dyDescent="0.45">
      <c r="B183" s="17"/>
      <c r="C183" s="18">
        <v>0</v>
      </c>
      <c r="D183" s="19"/>
      <c r="E183" s="19"/>
      <c r="F183" s="19"/>
    </row>
    <row r="184" spans="2:13" ht="17.399999999999999" x14ac:dyDescent="0.45">
      <c r="B184" s="17"/>
      <c r="C184" s="18">
        <v>0</v>
      </c>
      <c r="D184" s="19"/>
      <c r="E184" s="19"/>
      <c r="F184" s="19"/>
    </row>
    <row r="185" spans="2:13" ht="17.399999999999999" x14ac:dyDescent="0.45">
      <c r="B185" s="17"/>
      <c r="C185" s="18">
        <v>0</v>
      </c>
      <c r="D185" s="19"/>
      <c r="E185" s="19"/>
      <c r="F185" s="19"/>
    </row>
    <row r="186" spans="2:13" ht="17.399999999999999" x14ac:dyDescent="0.45">
      <c r="B186" s="17"/>
      <c r="C186" s="18">
        <v>0</v>
      </c>
      <c r="D186" s="19"/>
      <c r="E186" s="19"/>
      <c r="F186" s="19"/>
    </row>
    <row r="187" spans="2:13" ht="17.399999999999999" x14ac:dyDescent="0.45">
      <c r="B187" s="17"/>
      <c r="C187" s="18">
        <v>0</v>
      </c>
      <c r="D187" s="19"/>
      <c r="E187" s="19"/>
      <c r="F187" s="19"/>
    </row>
    <row r="188" spans="2:13" ht="17.399999999999999" x14ac:dyDescent="0.45">
      <c r="B188" s="17"/>
      <c r="C188" s="18">
        <v>0</v>
      </c>
      <c r="D188" s="19"/>
      <c r="E188" s="19"/>
      <c r="F188" s="19"/>
    </row>
    <row r="189" spans="2:13" ht="18" thickBot="1" x14ac:dyDescent="0.5">
      <c r="B189" s="17"/>
      <c r="C189" s="20">
        <v>0</v>
      </c>
      <c r="D189" s="21"/>
      <c r="E189" s="21"/>
      <c r="F189" s="21"/>
    </row>
    <row r="190" spans="2:13" ht="21.6" thickBot="1" x14ac:dyDescent="0.55000000000000004">
      <c r="B190" s="7">
        <f>+D164-E164</f>
        <v>6</v>
      </c>
      <c r="C190" s="42" t="str">
        <f>IF(D164&lt;=E164,"YA NO TIENE FERIADOS","PUEDE SOLICITAR DIAS FERIADOS")</f>
        <v>PUEDE SOLICITAR DIAS FERIADOS</v>
      </c>
      <c r="D190" s="43"/>
      <c r="E190" s="43"/>
      <c r="F190" s="44"/>
    </row>
    <row r="191" spans="2:13" ht="19.2" thickBot="1" x14ac:dyDescent="0.5">
      <c r="C191" s="45" t="str">
        <f>IF(E164&gt;D164,"EXISTE UN ERROR","OK")</f>
        <v>OK</v>
      </c>
      <c r="D191" s="46"/>
      <c r="E191" s="46"/>
      <c r="F191" s="47"/>
    </row>
    <row r="194" spans="2:13" ht="19.2" thickBot="1" x14ac:dyDescent="0.5">
      <c r="B194" s="22" t="s">
        <v>13</v>
      </c>
      <c r="H194" s="22" t="str">
        <f>+B194</f>
        <v>GONZALEZ MONTECINOS SANDRA</v>
      </c>
    </row>
    <row r="195" spans="2:13" ht="18.600000000000001" thickBot="1" x14ac:dyDescent="0.4">
      <c r="B195" s="5" t="s">
        <v>0</v>
      </c>
      <c r="C195" s="5" t="s">
        <v>1</v>
      </c>
      <c r="D195" s="5" t="s">
        <v>11</v>
      </c>
      <c r="E195" s="6" t="s">
        <v>2</v>
      </c>
      <c r="F195" s="6" t="s">
        <v>7</v>
      </c>
      <c r="H195" s="2" t="s">
        <v>3</v>
      </c>
      <c r="I195" s="3" t="s">
        <v>4</v>
      </c>
      <c r="J195" s="3" t="s">
        <v>5</v>
      </c>
      <c r="K195" s="3" t="s">
        <v>6</v>
      </c>
      <c r="L195" s="3" t="s">
        <v>7</v>
      </c>
      <c r="M195" s="4" t="s">
        <v>8</v>
      </c>
    </row>
    <row r="196" spans="2:13" ht="17.399999999999999" x14ac:dyDescent="0.45">
      <c r="B196" s="8">
        <v>15</v>
      </c>
      <c r="C196" s="9">
        <v>0</v>
      </c>
      <c r="D196" s="10">
        <f>+B196+C196</f>
        <v>15</v>
      </c>
      <c r="E196" s="10">
        <f>SUM(B197:B221)</f>
        <v>10</v>
      </c>
      <c r="F196" s="11"/>
      <c r="H196" s="13">
        <v>0.5</v>
      </c>
      <c r="I196" s="14" t="s">
        <v>9</v>
      </c>
      <c r="J196" s="27">
        <v>45761</v>
      </c>
      <c r="K196" s="27">
        <v>45761</v>
      </c>
      <c r="L196" s="29"/>
      <c r="M196" s="28"/>
    </row>
    <row r="197" spans="2:13" ht="17.399999999999999" x14ac:dyDescent="0.45">
      <c r="B197" s="17">
        <v>10</v>
      </c>
      <c r="C197" s="18">
        <v>0</v>
      </c>
      <c r="D197" s="26">
        <v>45698</v>
      </c>
      <c r="E197" s="26">
        <v>45709</v>
      </c>
      <c r="F197" s="34" t="s">
        <v>92</v>
      </c>
      <c r="H197" s="15">
        <v>0.5</v>
      </c>
      <c r="I197" s="14" t="s">
        <v>10</v>
      </c>
      <c r="J197" s="31">
        <v>45841</v>
      </c>
      <c r="K197" s="31">
        <v>45841</v>
      </c>
      <c r="L197" s="29"/>
      <c r="M197" s="29"/>
    </row>
    <row r="198" spans="2:13" ht="17.399999999999999" x14ac:dyDescent="0.45">
      <c r="B198" s="17"/>
      <c r="C198" s="18">
        <v>0</v>
      </c>
      <c r="D198" s="26"/>
      <c r="E198" s="26"/>
      <c r="F198" s="18"/>
      <c r="H198" s="15"/>
      <c r="I198" s="14"/>
      <c r="J198" s="31"/>
      <c r="K198" s="31"/>
      <c r="L198" s="29"/>
      <c r="M198" s="29"/>
    </row>
    <row r="199" spans="2:13" ht="17.399999999999999" x14ac:dyDescent="0.45">
      <c r="B199" s="17"/>
      <c r="C199" s="18">
        <v>0</v>
      </c>
      <c r="D199" s="26"/>
      <c r="E199" s="26"/>
      <c r="F199" s="18"/>
      <c r="H199" s="15"/>
      <c r="I199" s="14"/>
      <c r="J199" s="31"/>
      <c r="K199" s="31"/>
      <c r="L199" s="29"/>
      <c r="M199" s="29"/>
    </row>
    <row r="200" spans="2:13" ht="17.399999999999999" x14ac:dyDescent="0.45">
      <c r="B200" s="17"/>
      <c r="C200" s="18">
        <v>0</v>
      </c>
      <c r="D200" s="26"/>
      <c r="E200" s="26"/>
      <c r="F200" s="18"/>
      <c r="H200" s="15"/>
      <c r="I200" s="14"/>
      <c r="J200" s="31"/>
      <c r="K200" s="31"/>
      <c r="L200" s="29"/>
      <c r="M200" s="29"/>
    </row>
    <row r="201" spans="2:13" ht="17.399999999999999" x14ac:dyDescent="0.45">
      <c r="B201" s="17"/>
      <c r="C201" s="18">
        <v>0</v>
      </c>
      <c r="D201" s="26"/>
      <c r="E201" s="26"/>
      <c r="F201" s="18"/>
      <c r="H201" s="15"/>
      <c r="I201" s="14"/>
      <c r="J201" s="29"/>
      <c r="K201" s="29"/>
      <c r="L201" s="29"/>
      <c r="M201" s="29"/>
    </row>
    <row r="202" spans="2:13" ht="17.399999999999999" x14ac:dyDescent="0.45">
      <c r="B202" s="17"/>
      <c r="C202" s="18">
        <v>0</v>
      </c>
      <c r="D202" s="26"/>
      <c r="E202" s="26"/>
      <c r="F202" s="18"/>
      <c r="H202" s="15"/>
      <c r="I202" s="14"/>
      <c r="J202" s="29"/>
      <c r="K202" s="29"/>
      <c r="L202" s="29"/>
      <c r="M202" s="29"/>
    </row>
    <row r="203" spans="2:13" ht="17.399999999999999" x14ac:dyDescent="0.45">
      <c r="B203" s="17"/>
      <c r="C203" s="18">
        <v>0</v>
      </c>
      <c r="D203" s="26"/>
      <c r="E203" s="26"/>
      <c r="F203" s="18"/>
      <c r="H203" s="15"/>
      <c r="I203" s="14"/>
      <c r="J203" s="29"/>
      <c r="K203" s="29"/>
      <c r="L203" s="29"/>
      <c r="M203" s="29"/>
    </row>
    <row r="204" spans="2:13" ht="17.399999999999999" x14ac:dyDescent="0.45">
      <c r="B204" s="17"/>
      <c r="C204" s="18">
        <v>0</v>
      </c>
      <c r="D204" s="26"/>
      <c r="E204" s="26"/>
      <c r="F204" s="18"/>
      <c r="H204" s="15"/>
      <c r="I204" s="14"/>
      <c r="J204" s="29"/>
      <c r="K204" s="29"/>
      <c r="L204" s="29"/>
      <c r="M204" s="29"/>
    </row>
    <row r="205" spans="2:13" ht="17.399999999999999" x14ac:dyDescent="0.45">
      <c r="B205" s="17"/>
      <c r="C205" s="18">
        <v>0</v>
      </c>
      <c r="D205" s="26"/>
      <c r="E205" s="26"/>
      <c r="F205" s="18"/>
      <c r="H205" s="15"/>
      <c r="I205" s="14"/>
      <c r="J205" s="29"/>
      <c r="K205" s="29"/>
      <c r="L205" s="29"/>
      <c r="M205" s="29"/>
    </row>
    <row r="206" spans="2:13" ht="17.399999999999999" x14ac:dyDescent="0.45">
      <c r="B206" s="17"/>
      <c r="C206" s="18">
        <v>0</v>
      </c>
      <c r="D206" s="18"/>
      <c r="E206" s="18"/>
      <c r="F206" s="18"/>
      <c r="H206" s="15"/>
      <c r="I206" s="14"/>
      <c r="J206" s="29"/>
      <c r="K206" s="29"/>
      <c r="L206" s="29"/>
      <c r="M206" s="29"/>
    </row>
    <row r="207" spans="2:13" ht="18" thickBot="1" x14ac:dyDescent="0.5">
      <c r="B207" s="17"/>
      <c r="C207" s="18">
        <v>0</v>
      </c>
      <c r="D207" s="18"/>
      <c r="E207" s="18"/>
      <c r="F207" s="18"/>
      <c r="H207" s="16"/>
      <c r="I207" s="14"/>
      <c r="J207" s="30"/>
      <c r="K207" s="30"/>
      <c r="L207" s="30"/>
      <c r="M207" s="30"/>
    </row>
    <row r="208" spans="2:13" ht="21.6" thickBot="1" x14ac:dyDescent="0.55000000000000004">
      <c r="B208" s="17"/>
      <c r="C208" s="18">
        <v>0</v>
      </c>
      <c r="D208" s="19"/>
      <c r="E208" s="19"/>
      <c r="F208" s="19"/>
      <c r="H208" s="12">
        <f>SUM(H196:H207)</f>
        <v>1</v>
      </c>
      <c r="I208" s="39" t="str">
        <f>IF(H208=6,"YA NO PUEDE SOLICITAR DIAS ADMINISTRATIVOS","PUEDE SOLICITAR DIAS ADMINISTRATIVOS")</f>
        <v>PUEDE SOLICITAR DIAS ADMINISTRATIVOS</v>
      </c>
      <c r="J208" s="40"/>
      <c r="K208" s="40"/>
      <c r="L208" s="40"/>
      <c r="M208" s="41"/>
    </row>
    <row r="209" spans="2:13" ht="21.6" thickBot="1" x14ac:dyDescent="0.55000000000000004">
      <c r="B209" s="17"/>
      <c r="C209" s="18">
        <v>0</v>
      </c>
      <c r="D209" s="19"/>
      <c r="E209" s="19"/>
      <c r="F209" s="19"/>
      <c r="H209" s="23">
        <f>6-H208</f>
        <v>5</v>
      </c>
      <c r="I209" s="39" t="str">
        <f>IF(H209=0,"YA NO CUENTA CON ADMINISTRATIVOS","OK")</f>
        <v>OK</v>
      </c>
      <c r="J209" s="40"/>
      <c r="K209" s="40"/>
      <c r="L209" s="40"/>
      <c r="M209" s="41"/>
    </row>
    <row r="210" spans="2:13" ht="17.399999999999999" x14ac:dyDescent="0.45">
      <c r="B210" s="17"/>
      <c r="C210" s="18">
        <v>0</v>
      </c>
      <c r="D210" s="19"/>
      <c r="E210" s="19"/>
      <c r="F210" s="19"/>
      <c r="H210" s="1"/>
    </row>
    <row r="211" spans="2:13" ht="17.399999999999999" x14ac:dyDescent="0.45">
      <c r="B211" s="17"/>
      <c r="C211" s="18">
        <v>0</v>
      </c>
      <c r="D211" s="19"/>
      <c r="E211" s="19"/>
      <c r="F211" s="19"/>
    </row>
    <row r="212" spans="2:13" ht="17.399999999999999" x14ac:dyDescent="0.45">
      <c r="B212" s="17"/>
      <c r="C212" s="18">
        <v>0</v>
      </c>
      <c r="D212" s="19"/>
      <c r="E212" s="19"/>
      <c r="F212" s="19"/>
      <c r="H212" s="24" t="s">
        <v>67</v>
      </c>
      <c r="I212" s="24"/>
      <c r="J212" s="24"/>
      <c r="K212" s="25"/>
      <c r="L212" s="25"/>
    </row>
    <row r="213" spans="2:13" ht="17.399999999999999" x14ac:dyDescent="0.45">
      <c r="B213" s="17"/>
      <c r="C213" s="18">
        <v>0</v>
      </c>
      <c r="D213" s="19"/>
      <c r="E213" s="19"/>
      <c r="F213" s="19"/>
      <c r="H213" s="24" t="s">
        <v>30</v>
      </c>
      <c r="K213" s="25">
        <v>45292</v>
      </c>
      <c r="L213" s="32" t="s">
        <v>22</v>
      </c>
      <c r="M213" s="33" t="s">
        <v>27</v>
      </c>
    </row>
    <row r="214" spans="2:13" ht="17.399999999999999" x14ac:dyDescent="0.45">
      <c r="B214" s="17"/>
      <c r="C214" s="18">
        <v>0</v>
      </c>
      <c r="D214" s="19"/>
      <c r="E214" s="19"/>
      <c r="F214" s="19"/>
      <c r="H214" s="24" t="s">
        <v>89</v>
      </c>
      <c r="K214" s="25">
        <v>45658</v>
      </c>
      <c r="L214" s="25">
        <v>46022</v>
      </c>
    </row>
    <row r="215" spans="2:13" ht="17.399999999999999" x14ac:dyDescent="0.45">
      <c r="B215" s="17"/>
      <c r="C215" s="18">
        <v>0</v>
      </c>
      <c r="D215" s="19"/>
      <c r="E215" s="19"/>
      <c r="F215" s="19"/>
    </row>
    <row r="216" spans="2:13" ht="17.399999999999999" x14ac:dyDescent="0.45">
      <c r="B216" s="17"/>
      <c r="C216" s="18">
        <v>0</v>
      </c>
      <c r="D216" s="19"/>
      <c r="E216" s="19"/>
      <c r="F216" s="19"/>
    </row>
    <row r="217" spans="2:13" ht="17.399999999999999" x14ac:dyDescent="0.45">
      <c r="B217" s="17"/>
      <c r="C217" s="18">
        <v>0</v>
      </c>
      <c r="D217" s="19"/>
      <c r="E217" s="19"/>
      <c r="F217" s="19"/>
    </row>
    <row r="218" spans="2:13" ht="17.399999999999999" x14ac:dyDescent="0.45">
      <c r="B218" s="17"/>
      <c r="C218" s="18">
        <v>0</v>
      </c>
      <c r="D218" s="19"/>
      <c r="E218" s="19"/>
      <c r="F218" s="19"/>
    </row>
    <row r="219" spans="2:13" ht="17.399999999999999" x14ac:dyDescent="0.45">
      <c r="B219" s="17"/>
      <c r="C219" s="18">
        <v>0</v>
      </c>
      <c r="D219" s="19"/>
      <c r="E219" s="19"/>
      <c r="F219" s="19"/>
    </row>
    <row r="220" spans="2:13" ht="17.399999999999999" x14ac:dyDescent="0.45">
      <c r="B220" s="17"/>
      <c r="C220" s="18">
        <v>0</v>
      </c>
      <c r="D220" s="19"/>
      <c r="E220" s="19"/>
      <c r="F220" s="19"/>
    </row>
    <row r="221" spans="2:13" ht="18" thickBot="1" x14ac:dyDescent="0.5">
      <c r="B221" s="17"/>
      <c r="C221" s="20">
        <v>0</v>
      </c>
      <c r="D221" s="21"/>
      <c r="E221" s="21"/>
      <c r="F221" s="21"/>
    </row>
    <row r="222" spans="2:13" ht="21.6" thickBot="1" x14ac:dyDescent="0.55000000000000004">
      <c r="B222" s="7">
        <f>+D196-E196</f>
        <v>5</v>
      </c>
      <c r="C222" s="42" t="str">
        <f>IF(D196&lt;=E196,"YA NO TIENE FERIADOS","PUEDE SOLICITAR DIAS FERIADOS")</f>
        <v>PUEDE SOLICITAR DIAS FERIADOS</v>
      </c>
      <c r="D222" s="43"/>
      <c r="E222" s="43"/>
      <c r="F222" s="44"/>
    </row>
    <row r="223" spans="2:13" ht="19.2" thickBot="1" x14ac:dyDescent="0.5">
      <c r="C223" s="45" t="str">
        <f>IF(E196&gt;D196,"EXISTE UN ERROR","OK")</f>
        <v>OK</v>
      </c>
      <c r="D223" s="46"/>
      <c r="E223" s="46"/>
      <c r="F223" s="47"/>
    </row>
    <row r="226" spans="2:13" ht="19.2" thickBot="1" x14ac:dyDescent="0.5">
      <c r="B226" s="22" t="s">
        <v>74</v>
      </c>
      <c r="H226" s="22" t="str">
        <f>+B226</f>
        <v>GUEVARA SOTO ROMINA PAOLA</v>
      </c>
    </row>
    <row r="227" spans="2:13" ht="18.600000000000001" thickBot="1" x14ac:dyDescent="0.4">
      <c r="B227" s="5" t="s">
        <v>0</v>
      </c>
      <c r="C227" s="5" t="s">
        <v>1</v>
      </c>
      <c r="D227" s="5" t="s">
        <v>11</v>
      </c>
      <c r="E227" s="6" t="s">
        <v>2</v>
      </c>
      <c r="F227" s="6" t="s">
        <v>7</v>
      </c>
      <c r="H227" s="2" t="s">
        <v>3</v>
      </c>
      <c r="I227" s="3" t="s">
        <v>4</v>
      </c>
      <c r="J227" s="3" t="s">
        <v>5</v>
      </c>
      <c r="K227" s="3" t="s">
        <v>6</v>
      </c>
      <c r="L227" s="3" t="s">
        <v>7</v>
      </c>
      <c r="M227" s="4" t="s">
        <v>8</v>
      </c>
    </row>
    <row r="228" spans="2:13" ht="17.399999999999999" x14ac:dyDescent="0.45">
      <c r="B228" s="8">
        <v>5</v>
      </c>
      <c r="C228" s="9">
        <v>0</v>
      </c>
      <c r="D228" s="10">
        <f>+B228+C228</f>
        <v>5</v>
      </c>
      <c r="E228" s="10">
        <f>SUM(B229:B253)</f>
        <v>0</v>
      </c>
      <c r="F228" s="11"/>
      <c r="H228" s="13">
        <v>0.5</v>
      </c>
      <c r="I228" s="14" t="s">
        <v>10</v>
      </c>
      <c r="J228" s="27">
        <v>45755</v>
      </c>
      <c r="K228" s="27">
        <v>45755</v>
      </c>
      <c r="L228" s="29"/>
      <c r="M228" s="28"/>
    </row>
    <row r="229" spans="2:13" ht="17.399999999999999" x14ac:dyDescent="0.45">
      <c r="B229" s="17"/>
      <c r="C229" s="18">
        <v>0</v>
      </c>
      <c r="D229" s="26"/>
      <c r="E229" s="26"/>
      <c r="F229" s="18"/>
      <c r="H229" s="15">
        <v>0.5</v>
      </c>
      <c r="I229" s="14" t="s">
        <v>10</v>
      </c>
      <c r="J229" s="31">
        <v>45779</v>
      </c>
      <c r="K229" s="31">
        <v>45779</v>
      </c>
      <c r="L229" s="29"/>
      <c r="M229" s="29"/>
    </row>
    <row r="230" spans="2:13" ht="17.399999999999999" x14ac:dyDescent="0.45">
      <c r="B230" s="17"/>
      <c r="C230" s="18">
        <v>0</v>
      </c>
      <c r="D230" s="26"/>
      <c r="E230" s="26"/>
      <c r="F230" s="18"/>
      <c r="H230" s="15">
        <v>0.5</v>
      </c>
      <c r="I230" s="14" t="s">
        <v>9</v>
      </c>
      <c r="J230" s="31">
        <v>45859</v>
      </c>
      <c r="K230" s="31">
        <v>45859</v>
      </c>
      <c r="L230" s="29"/>
      <c r="M230" s="29"/>
    </row>
    <row r="231" spans="2:13" ht="17.399999999999999" x14ac:dyDescent="0.45">
      <c r="B231" s="17"/>
      <c r="C231" s="18">
        <v>0</v>
      </c>
      <c r="D231" s="26"/>
      <c r="E231" s="26"/>
      <c r="F231" s="18"/>
      <c r="H231" s="15"/>
      <c r="I231" s="14"/>
      <c r="J231" s="31"/>
      <c r="K231" s="31"/>
      <c r="L231" s="29"/>
      <c r="M231" s="29"/>
    </row>
    <row r="232" spans="2:13" ht="17.399999999999999" x14ac:dyDescent="0.45">
      <c r="B232" s="17"/>
      <c r="C232" s="18">
        <v>0</v>
      </c>
      <c r="D232" s="26"/>
      <c r="E232" s="26"/>
      <c r="F232" s="18"/>
      <c r="H232" s="15"/>
      <c r="I232" s="14"/>
      <c r="J232" s="31"/>
      <c r="K232" s="31"/>
      <c r="L232" s="29"/>
      <c r="M232" s="29"/>
    </row>
    <row r="233" spans="2:13" ht="17.399999999999999" x14ac:dyDescent="0.45">
      <c r="B233" s="17"/>
      <c r="C233" s="18">
        <v>0</v>
      </c>
      <c r="D233" s="26"/>
      <c r="E233" s="26"/>
      <c r="F233" s="18"/>
      <c r="H233" s="15"/>
      <c r="I233" s="14"/>
      <c r="J233" s="29"/>
      <c r="K233" s="29"/>
      <c r="L233" s="29"/>
      <c r="M233" s="29"/>
    </row>
    <row r="234" spans="2:13" ht="17.399999999999999" x14ac:dyDescent="0.45">
      <c r="B234" s="17"/>
      <c r="C234" s="18">
        <v>0</v>
      </c>
      <c r="D234" s="26"/>
      <c r="E234" s="26"/>
      <c r="F234" s="18"/>
      <c r="H234" s="15"/>
      <c r="I234" s="14"/>
      <c r="J234" s="29"/>
      <c r="K234" s="29"/>
      <c r="L234" s="29"/>
      <c r="M234" s="29"/>
    </row>
    <row r="235" spans="2:13" ht="17.399999999999999" x14ac:dyDescent="0.45">
      <c r="B235" s="17"/>
      <c r="C235" s="18">
        <v>0</v>
      </c>
      <c r="D235" s="26"/>
      <c r="E235" s="26"/>
      <c r="F235" s="18"/>
      <c r="H235" s="15"/>
      <c r="I235" s="14"/>
      <c r="J235" s="29"/>
      <c r="K235" s="29"/>
      <c r="L235" s="29"/>
      <c r="M235" s="29"/>
    </row>
    <row r="236" spans="2:13" ht="17.399999999999999" x14ac:dyDescent="0.45">
      <c r="B236" s="17"/>
      <c r="C236" s="18">
        <v>0</v>
      </c>
      <c r="D236" s="26"/>
      <c r="E236" s="26"/>
      <c r="F236" s="18"/>
      <c r="H236" s="15"/>
      <c r="I236" s="14"/>
      <c r="J236" s="29"/>
      <c r="K236" s="29"/>
      <c r="L236" s="29"/>
      <c r="M236" s="29"/>
    </row>
    <row r="237" spans="2:13" ht="17.399999999999999" x14ac:dyDescent="0.45">
      <c r="B237" s="17"/>
      <c r="C237" s="18">
        <v>0</v>
      </c>
      <c r="D237" s="26"/>
      <c r="E237" s="26"/>
      <c r="F237" s="18"/>
      <c r="H237" s="15"/>
      <c r="I237" s="14"/>
      <c r="J237" s="29"/>
      <c r="K237" s="29"/>
      <c r="L237" s="29"/>
      <c r="M237" s="29"/>
    </row>
    <row r="238" spans="2:13" ht="17.399999999999999" x14ac:dyDescent="0.45">
      <c r="B238" s="17"/>
      <c r="C238" s="18">
        <v>0</v>
      </c>
      <c r="D238" s="18"/>
      <c r="E238" s="18"/>
      <c r="F238" s="18"/>
      <c r="H238" s="15"/>
      <c r="I238" s="14"/>
      <c r="J238" s="29"/>
      <c r="K238" s="29"/>
      <c r="L238" s="29"/>
      <c r="M238" s="29"/>
    </row>
    <row r="239" spans="2:13" ht="18" thickBot="1" x14ac:dyDescent="0.5">
      <c r="B239" s="17"/>
      <c r="C239" s="18">
        <v>0</v>
      </c>
      <c r="D239" s="18"/>
      <c r="E239" s="18"/>
      <c r="F239" s="18"/>
      <c r="H239" s="16"/>
      <c r="I239" s="14"/>
      <c r="J239" s="30"/>
      <c r="K239" s="30"/>
      <c r="L239" s="30"/>
      <c r="M239" s="30"/>
    </row>
    <row r="240" spans="2:13" ht="21.6" thickBot="1" x14ac:dyDescent="0.55000000000000004">
      <c r="B240" s="17"/>
      <c r="C240" s="18">
        <v>0</v>
      </c>
      <c r="D240" s="19"/>
      <c r="E240" s="19"/>
      <c r="F240" s="19"/>
      <c r="H240" s="12">
        <f>SUM(H228:H239)</f>
        <v>1.5</v>
      </c>
      <c r="I240" s="39" t="str">
        <f>IF(H240=6,"YA NO PUEDE SOLICITAR DIAS ADMINISTRATIVOS","PUEDE SOLICITAR DIAS ADMINISTRATIVOS")</f>
        <v>PUEDE SOLICITAR DIAS ADMINISTRATIVOS</v>
      </c>
      <c r="J240" s="40"/>
      <c r="K240" s="40"/>
      <c r="L240" s="40"/>
      <c r="M240" s="41"/>
    </row>
    <row r="241" spans="2:13" ht="21.6" thickBot="1" x14ac:dyDescent="0.55000000000000004">
      <c r="B241" s="17"/>
      <c r="C241" s="18">
        <v>0</v>
      </c>
      <c r="D241" s="19"/>
      <c r="E241" s="19"/>
      <c r="F241" s="19"/>
      <c r="H241" s="23">
        <f>6-H240</f>
        <v>4.5</v>
      </c>
      <c r="I241" s="39" t="str">
        <f>IF(H241=0,"YA NO CUENTA CON ADMINISTRATIVOS","OK")</f>
        <v>OK</v>
      </c>
      <c r="J241" s="40"/>
      <c r="K241" s="40"/>
      <c r="L241" s="40"/>
      <c r="M241" s="41"/>
    </row>
    <row r="242" spans="2:13" ht="17.399999999999999" x14ac:dyDescent="0.45">
      <c r="B242" s="17"/>
      <c r="C242" s="18">
        <v>0</v>
      </c>
      <c r="D242" s="19"/>
      <c r="E242" s="19"/>
      <c r="F242" s="19"/>
      <c r="H242" s="1"/>
    </row>
    <row r="243" spans="2:13" ht="17.399999999999999" x14ac:dyDescent="0.45">
      <c r="B243" s="17"/>
      <c r="C243" s="18">
        <v>0</v>
      </c>
      <c r="D243" s="19"/>
      <c r="E243" s="19"/>
      <c r="F243" s="19"/>
    </row>
    <row r="244" spans="2:13" ht="17.399999999999999" x14ac:dyDescent="0.45">
      <c r="B244" s="17"/>
      <c r="C244" s="18">
        <v>0</v>
      </c>
      <c r="D244" s="19"/>
      <c r="E244" s="19"/>
      <c r="F244" s="19"/>
      <c r="H244" s="24" t="s">
        <v>67</v>
      </c>
      <c r="I244" s="24"/>
      <c r="J244" s="24"/>
      <c r="K244" s="25"/>
      <c r="L244" s="25"/>
    </row>
    <row r="245" spans="2:13" ht="17.399999999999999" x14ac:dyDescent="0.45">
      <c r="B245" s="17"/>
      <c r="C245" s="18">
        <v>0</v>
      </c>
      <c r="D245" s="19"/>
      <c r="E245" s="19"/>
      <c r="F245" s="19"/>
      <c r="H245" s="24" t="s">
        <v>26</v>
      </c>
      <c r="K245" s="25">
        <v>45544</v>
      </c>
      <c r="L245" s="32" t="s">
        <v>37</v>
      </c>
      <c r="M245" s="33" t="s">
        <v>27</v>
      </c>
    </row>
    <row r="246" spans="2:13" ht="17.399999999999999" x14ac:dyDescent="0.45">
      <c r="B246" s="17"/>
      <c r="C246" s="18">
        <v>0</v>
      </c>
      <c r="D246" s="19"/>
      <c r="E246" s="19"/>
      <c r="F246" s="19"/>
      <c r="H246" s="24" t="s">
        <v>89</v>
      </c>
      <c r="K246" s="25">
        <v>45658</v>
      </c>
      <c r="L246" s="25">
        <v>45838</v>
      </c>
    </row>
    <row r="247" spans="2:13" ht="17.399999999999999" x14ac:dyDescent="0.45">
      <c r="B247" s="17"/>
      <c r="C247" s="18">
        <v>0</v>
      </c>
      <c r="D247" s="19"/>
      <c r="E247" s="19"/>
      <c r="F247" s="19"/>
    </row>
    <row r="248" spans="2:13" ht="17.399999999999999" x14ac:dyDescent="0.45">
      <c r="B248" s="17"/>
      <c r="C248" s="18">
        <v>0</v>
      </c>
      <c r="D248" s="19"/>
      <c r="E248" s="19"/>
      <c r="F248" s="19"/>
    </row>
    <row r="249" spans="2:13" ht="17.399999999999999" x14ac:dyDescent="0.45">
      <c r="B249" s="17"/>
      <c r="C249" s="18">
        <v>0</v>
      </c>
      <c r="D249" s="19"/>
      <c r="E249" s="19"/>
      <c r="F249" s="19"/>
    </row>
    <row r="250" spans="2:13" ht="17.399999999999999" x14ac:dyDescent="0.45">
      <c r="B250" s="17"/>
      <c r="C250" s="18">
        <v>0</v>
      </c>
      <c r="D250" s="19"/>
      <c r="E250" s="19"/>
      <c r="F250" s="19"/>
    </row>
    <row r="251" spans="2:13" ht="17.399999999999999" x14ac:dyDescent="0.45">
      <c r="B251" s="17"/>
      <c r="C251" s="18">
        <v>0</v>
      </c>
      <c r="D251" s="19"/>
      <c r="E251" s="19"/>
      <c r="F251" s="19"/>
    </row>
    <row r="252" spans="2:13" ht="17.399999999999999" x14ac:dyDescent="0.45">
      <c r="B252" s="17"/>
      <c r="C252" s="18">
        <v>0</v>
      </c>
      <c r="D252" s="19"/>
      <c r="E252" s="19"/>
      <c r="F252" s="19"/>
    </row>
    <row r="253" spans="2:13" ht="18" thickBot="1" x14ac:dyDescent="0.5">
      <c r="B253" s="17"/>
      <c r="C253" s="20">
        <v>0</v>
      </c>
      <c r="D253" s="21"/>
      <c r="E253" s="21"/>
      <c r="F253" s="21"/>
    </row>
    <row r="254" spans="2:13" ht="21.6" thickBot="1" x14ac:dyDescent="0.55000000000000004">
      <c r="B254" s="7">
        <f>+D228-E228</f>
        <v>5</v>
      </c>
      <c r="C254" s="42" t="str">
        <f>IF(D228&lt;=E228,"YA NO TIENE FERIADOS","PUEDE SOLICITAR DIAS FERIADOS")</f>
        <v>PUEDE SOLICITAR DIAS FERIADOS</v>
      </c>
      <c r="D254" s="43"/>
      <c r="E254" s="43"/>
      <c r="F254" s="44"/>
    </row>
    <row r="255" spans="2:13" ht="19.2" thickBot="1" x14ac:dyDescent="0.5">
      <c r="C255" s="45" t="str">
        <f>IF(E228&gt;D228,"EXISTE UN ERROR","OK")</f>
        <v>OK</v>
      </c>
      <c r="D255" s="46"/>
      <c r="E255" s="46"/>
      <c r="F255" s="47"/>
    </row>
    <row r="257" spans="2:13" ht="19.2" thickBot="1" x14ac:dyDescent="0.5">
      <c r="B257" s="22" t="s">
        <v>15</v>
      </c>
      <c r="H257" s="22" t="str">
        <f>+B257</f>
        <v>MARTINEZ GORIGOITIA NICOLE PAZ</v>
      </c>
    </row>
    <row r="258" spans="2:13" ht="18.600000000000001" thickBot="1" x14ac:dyDescent="0.4">
      <c r="B258" s="5" t="s">
        <v>0</v>
      </c>
      <c r="C258" s="5" t="s">
        <v>1</v>
      </c>
      <c r="D258" s="5" t="s">
        <v>11</v>
      </c>
      <c r="E258" s="6" t="s">
        <v>2</v>
      </c>
      <c r="F258" s="6" t="s">
        <v>7</v>
      </c>
      <c r="H258" s="2" t="s">
        <v>3</v>
      </c>
      <c r="I258" s="3" t="s">
        <v>4</v>
      </c>
      <c r="J258" s="3" t="s">
        <v>5</v>
      </c>
      <c r="K258" s="3" t="s">
        <v>6</v>
      </c>
      <c r="L258" s="3" t="s">
        <v>7</v>
      </c>
      <c r="M258" s="4" t="s">
        <v>8</v>
      </c>
    </row>
    <row r="259" spans="2:13" ht="17.399999999999999" x14ac:dyDescent="0.45">
      <c r="B259" s="8">
        <v>14</v>
      </c>
      <c r="C259" s="9">
        <v>0</v>
      </c>
      <c r="D259" s="10">
        <f>+B259+C259</f>
        <v>14</v>
      </c>
      <c r="E259" s="10">
        <f>SUM(B260:B284)</f>
        <v>5</v>
      </c>
      <c r="F259" s="11"/>
      <c r="H259" s="13">
        <v>2</v>
      </c>
      <c r="I259" s="14"/>
      <c r="J259" s="27">
        <v>45716</v>
      </c>
      <c r="K259" s="27">
        <v>45719</v>
      </c>
      <c r="L259" s="29"/>
      <c r="M259" s="28"/>
    </row>
    <row r="260" spans="2:13" ht="17.399999999999999" x14ac:dyDescent="0.45">
      <c r="B260" s="17">
        <v>5</v>
      </c>
      <c r="C260" s="18">
        <v>0</v>
      </c>
      <c r="D260" s="26">
        <v>45705</v>
      </c>
      <c r="E260" s="26">
        <v>45709</v>
      </c>
      <c r="F260" s="34" t="s">
        <v>92</v>
      </c>
      <c r="H260" s="15">
        <v>0.5</v>
      </c>
      <c r="I260" s="14" t="s">
        <v>10</v>
      </c>
      <c r="J260" s="31">
        <v>45728</v>
      </c>
      <c r="K260" s="31">
        <v>45728</v>
      </c>
      <c r="L260" s="35" t="s">
        <v>112</v>
      </c>
      <c r="M260" s="29"/>
    </row>
    <row r="261" spans="2:13" ht="17.399999999999999" x14ac:dyDescent="0.45">
      <c r="B261" s="17"/>
      <c r="C261" s="18">
        <v>0</v>
      </c>
      <c r="D261" s="26"/>
      <c r="E261" s="26"/>
      <c r="F261" s="18"/>
      <c r="H261" s="15">
        <v>1</v>
      </c>
      <c r="I261" s="14"/>
      <c r="J261" s="31">
        <v>45736</v>
      </c>
      <c r="K261" s="31">
        <v>45736</v>
      </c>
      <c r="L261" s="35" t="s">
        <v>112</v>
      </c>
      <c r="M261" s="29"/>
    </row>
    <row r="262" spans="2:13" ht="17.399999999999999" x14ac:dyDescent="0.45">
      <c r="B262" s="17"/>
      <c r="C262" s="18">
        <v>0</v>
      </c>
      <c r="D262" s="26"/>
      <c r="E262" s="26"/>
      <c r="F262" s="18"/>
      <c r="H262" s="15">
        <v>1</v>
      </c>
      <c r="I262" s="14"/>
      <c r="J262" s="31">
        <v>38465</v>
      </c>
      <c r="K262" s="31">
        <v>38465</v>
      </c>
      <c r="L262" s="29"/>
      <c r="M262" s="29"/>
    </row>
    <row r="263" spans="2:13" ht="17.399999999999999" x14ac:dyDescent="0.45">
      <c r="B263" s="17"/>
      <c r="C263" s="18">
        <v>0</v>
      </c>
      <c r="D263" s="26"/>
      <c r="E263" s="26"/>
      <c r="F263" s="18"/>
      <c r="H263" s="15">
        <v>0.5</v>
      </c>
      <c r="I263" s="14" t="s">
        <v>10</v>
      </c>
      <c r="J263" s="31">
        <v>45786</v>
      </c>
      <c r="K263" s="31">
        <v>45786</v>
      </c>
      <c r="L263" s="29"/>
      <c r="M263" s="29"/>
    </row>
    <row r="264" spans="2:13" ht="17.399999999999999" x14ac:dyDescent="0.45">
      <c r="B264" s="17"/>
      <c r="C264" s="18">
        <v>0</v>
      </c>
      <c r="D264" s="26"/>
      <c r="E264" s="26"/>
      <c r="F264" s="18"/>
      <c r="H264" s="15"/>
      <c r="I264" s="14"/>
      <c r="J264" s="29"/>
      <c r="K264" s="29"/>
      <c r="L264" s="29"/>
      <c r="M264" s="29"/>
    </row>
    <row r="265" spans="2:13" ht="17.399999999999999" x14ac:dyDescent="0.45">
      <c r="B265" s="17"/>
      <c r="C265" s="18">
        <v>0</v>
      </c>
      <c r="D265" s="26"/>
      <c r="E265" s="26"/>
      <c r="F265" s="18"/>
      <c r="H265" s="15"/>
      <c r="I265" s="14"/>
      <c r="J265" s="29"/>
      <c r="K265" s="29"/>
      <c r="L265" s="29"/>
      <c r="M265" s="29"/>
    </row>
    <row r="266" spans="2:13" ht="17.399999999999999" x14ac:dyDescent="0.45">
      <c r="B266" s="17"/>
      <c r="C266" s="18">
        <v>0</v>
      </c>
      <c r="D266" s="26"/>
      <c r="E266" s="26"/>
      <c r="F266" s="18"/>
      <c r="H266" s="15"/>
      <c r="I266" s="14"/>
      <c r="J266" s="29"/>
      <c r="K266" s="29"/>
      <c r="L266" s="29"/>
      <c r="M266" s="29"/>
    </row>
    <row r="267" spans="2:13" ht="17.399999999999999" x14ac:dyDescent="0.45">
      <c r="B267" s="17"/>
      <c r="C267" s="18">
        <v>0</v>
      </c>
      <c r="D267" s="26"/>
      <c r="E267" s="26"/>
      <c r="F267" s="18"/>
      <c r="H267" s="15"/>
      <c r="I267" s="14"/>
      <c r="J267" s="29"/>
      <c r="K267" s="29"/>
      <c r="L267" s="29"/>
      <c r="M267" s="29"/>
    </row>
    <row r="268" spans="2:13" ht="17.399999999999999" x14ac:dyDescent="0.45">
      <c r="B268" s="17"/>
      <c r="C268" s="18">
        <v>0</v>
      </c>
      <c r="D268" s="26"/>
      <c r="E268" s="26"/>
      <c r="F268" s="18"/>
      <c r="H268" s="15"/>
      <c r="I268" s="14"/>
      <c r="J268" s="29"/>
      <c r="K268" s="29"/>
      <c r="L268" s="29"/>
      <c r="M268" s="29"/>
    </row>
    <row r="269" spans="2:13" ht="17.399999999999999" x14ac:dyDescent="0.45">
      <c r="B269" s="17"/>
      <c r="C269" s="18">
        <v>0</v>
      </c>
      <c r="D269" s="18"/>
      <c r="E269" s="18"/>
      <c r="F269" s="18"/>
      <c r="H269" s="15"/>
      <c r="I269" s="14"/>
      <c r="J269" s="29"/>
      <c r="K269" s="29"/>
      <c r="L269" s="29"/>
      <c r="M269" s="29"/>
    </row>
    <row r="270" spans="2:13" ht="18" thickBot="1" x14ac:dyDescent="0.5">
      <c r="B270" s="17"/>
      <c r="C270" s="18">
        <v>0</v>
      </c>
      <c r="D270" s="18"/>
      <c r="E270" s="18"/>
      <c r="F270" s="18"/>
      <c r="H270" s="16"/>
      <c r="I270" s="14"/>
      <c r="J270" s="30"/>
      <c r="K270" s="30"/>
      <c r="L270" s="30"/>
      <c r="M270" s="30"/>
    </row>
    <row r="271" spans="2:13" ht="21.6" thickBot="1" x14ac:dyDescent="0.55000000000000004">
      <c r="B271" s="17"/>
      <c r="C271" s="18">
        <v>0</v>
      </c>
      <c r="D271" s="19"/>
      <c r="E271" s="19"/>
      <c r="F271" s="19"/>
      <c r="H271" s="12">
        <f>SUM(H259:H270)</f>
        <v>5</v>
      </c>
      <c r="I271" s="39" t="str">
        <f>IF(H271=6,"YA NO PUEDE SOLICITAR DIAS ADMINISTRATIVOS","PUEDE SOLICITAR DIAS ADMINISTRATIVOS")</f>
        <v>PUEDE SOLICITAR DIAS ADMINISTRATIVOS</v>
      </c>
      <c r="J271" s="40"/>
      <c r="K271" s="40"/>
      <c r="L271" s="40"/>
      <c r="M271" s="41"/>
    </row>
    <row r="272" spans="2:13" ht="21.6" thickBot="1" x14ac:dyDescent="0.55000000000000004">
      <c r="B272" s="17"/>
      <c r="C272" s="18">
        <v>0</v>
      </c>
      <c r="D272" s="19"/>
      <c r="E272" s="19"/>
      <c r="F272" s="19"/>
      <c r="H272" s="23">
        <f>6-H271</f>
        <v>1</v>
      </c>
      <c r="I272" s="39" t="str">
        <f>IF(H272=0,"YA NO CUENTA CON ADMINISTRATIVOS","OK")</f>
        <v>OK</v>
      </c>
      <c r="J272" s="40"/>
      <c r="K272" s="40"/>
      <c r="L272" s="40"/>
      <c r="M272" s="41"/>
    </row>
    <row r="273" spans="2:13" ht="17.399999999999999" x14ac:dyDescent="0.45">
      <c r="B273" s="17"/>
      <c r="C273" s="18">
        <v>0</v>
      </c>
      <c r="D273" s="19"/>
      <c r="E273" s="19"/>
      <c r="F273" s="19"/>
      <c r="H273" s="1"/>
    </row>
    <row r="274" spans="2:13" ht="17.399999999999999" x14ac:dyDescent="0.45">
      <c r="B274" s="17"/>
      <c r="C274" s="18">
        <v>0</v>
      </c>
      <c r="D274" s="19"/>
      <c r="E274" s="19"/>
      <c r="F274" s="19"/>
    </row>
    <row r="275" spans="2:13" ht="17.399999999999999" x14ac:dyDescent="0.45">
      <c r="B275" s="17"/>
      <c r="C275" s="18">
        <v>0</v>
      </c>
      <c r="D275" s="19"/>
      <c r="E275" s="19"/>
      <c r="F275" s="19"/>
      <c r="H275" s="24" t="s">
        <v>67</v>
      </c>
      <c r="I275" s="24"/>
      <c r="J275" s="24"/>
      <c r="K275" s="25"/>
      <c r="L275" s="25"/>
    </row>
    <row r="276" spans="2:13" ht="17.399999999999999" x14ac:dyDescent="0.45">
      <c r="B276" s="17"/>
      <c r="C276" s="18">
        <v>0</v>
      </c>
      <c r="D276" s="19"/>
      <c r="E276" s="19"/>
      <c r="F276" s="19"/>
      <c r="H276" s="24" t="s">
        <v>68</v>
      </c>
      <c r="K276" s="25">
        <v>45329</v>
      </c>
      <c r="L276" s="32" t="s">
        <v>75</v>
      </c>
      <c r="M276" s="33" t="s">
        <v>27</v>
      </c>
    </row>
    <row r="277" spans="2:13" ht="17.399999999999999" x14ac:dyDescent="0.45">
      <c r="B277" s="17"/>
      <c r="C277" s="18">
        <v>0</v>
      </c>
      <c r="D277" s="19"/>
      <c r="E277" s="19"/>
      <c r="F277" s="19"/>
      <c r="H277" s="24" t="s">
        <v>89</v>
      </c>
      <c r="K277" s="25">
        <v>45658</v>
      </c>
      <c r="L277" s="25">
        <v>46022</v>
      </c>
    </row>
    <row r="278" spans="2:13" ht="17.399999999999999" x14ac:dyDescent="0.45">
      <c r="B278" s="17"/>
      <c r="C278" s="18">
        <v>0</v>
      </c>
      <c r="D278" s="19"/>
      <c r="E278" s="19"/>
      <c r="F278" s="19"/>
    </row>
    <row r="279" spans="2:13" ht="17.399999999999999" x14ac:dyDescent="0.45">
      <c r="B279" s="17"/>
      <c r="C279" s="18">
        <v>0</v>
      </c>
      <c r="D279" s="19"/>
      <c r="E279" s="19"/>
      <c r="F279" s="19"/>
    </row>
    <row r="280" spans="2:13" ht="17.399999999999999" x14ac:dyDescent="0.45">
      <c r="B280" s="17"/>
      <c r="C280" s="18">
        <v>0</v>
      </c>
      <c r="D280" s="19"/>
      <c r="E280" s="19"/>
      <c r="F280" s="19"/>
    </row>
    <row r="281" spans="2:13" ht="17.399999999999999" x14ac:dyDescent="0.45">
      <c r="B281" s="17"/>
      <c r="C281" s="18">
        <v>0</v>
      </c>
      <c r="D281" s="19"/>
      <c r="E281" s="19"/>
      <c r="F281" s="19"/>
    </row>
    <row r="282" spans="2:13" ht="17.399999999999999" x14ac:dyDescent="0.45">
      <c r="B282" s="17"/>
      <c r="C282" s="18">
        <v>0</v>
      </c>
      <c r="D282" s="19"/>
      <c r="E282" s="19"/>
      <c r="F282" s="19"/>
    </row>
    <row r="283" spans="2:13" ht="17.399999999999999" x14ac:dyDescent="0.45">
      <c r="B283" s="17"/>
      <c r="C283" s="18">
        <v>0</v>
      </c>
      <c r="D283" s="19"/>
      <c r="E283" s="19"/>
      <c r="F283" s="19"/>
    </row>
    <row r="284" spans="2:13" ht="18" thickBot="1" x14ac:dyDescent="0.5">
      <c r="B284" s="17"/>
      <c r="C284" s="20">
        <v>0</v>
      </c>
      <c r="D284" s="21"/>
      <c r="E284" s="21"/>
      <c r="F284" s="21"/>
    </row>
    <row r="285" spans="2:13" ht="21.6" thickBot="1" x14ac:dyDescent="0.55000000000000004">
      <c r="B285" s="7">
        <f>+D259-E259</f>
        <v>9</v>
      </c>
      <c r="C285" s="42" t="str">
        <f>IF(D259&lt;=E259,"YA NO TIENE FERIADOS","PUEDE SOLICITAR DIAS FERIADOS")</f>
        <v>PUEDE SOLICITAR DIAS FERIADOS</v>
      </c>
      <c r="D285" s="43"/>
      <c r="E285" s="43"/>
      <c r="F285" s="44"/>
    </row>
    <row r="286" spans="2:13" ht="19.2" thickBot="1" x14ac:dyDescent="0.5">
      <c r="C286" s="45" t="str">
        <f>IF(E259&gt;D259,"EXISTE UN ERROR","OK")</f>
        <v>OK</v>
      </c>
      <c r="D286" s="46"/>
      <c r="E286" s="46"/>
      <c r="F286" s="47"/>
    </row>
    <row r="288" spans="2:13" ht="19.2" thickBot="1" x14ac:dyDescent="0.5">
      <c r="B288" s="22" t="s">
        <v>76</v>
      </c>
      <c r="H288" s="22" t="str">
        <f>+B288</f>
        <v xml:space="preserve">MUÑOZ JIMENEZ FRANCISCA BELEN </v>
      </c>
    </row>
    <row r="289" spans="2:13" ht="18.600000000000001" thickBot="1" x14ac:dyDescent="0.4">
      <c r="B289" s="5" t="s">
        <v>0</v>
      </c>
      <c r="C289" s="5" t="s">
        <v>1</v>
      </c>
      <c r="D289" s="5" t="s">
        <v>11</v>
      </c>
      <c r="E289" s="6" t="s">
        <v>2</v>
      </c>
      <c r="F289" s="6" t="s">
        <v>7</v>
      </c>
      <c r="H289" s="2" t="s">
        <v>3</v>
      </c>
      <c r="I289" s="3" t="s">
        <v>4</v>
      </c>
      <c r="J289" s="3" t="s">
        <v>5</v>
      </c>
      <c r="K289" s="3" t="s">
        <v>6</v>
      </c>
      <c r="L289" s="3" t="s">
        <v>7</v>
      </c>
      <c r="M289" s="4" t="s">
        <v>8</v>
      </c>
    </row>
    <row r="290" spans="2:13" ht="17.399999999999999" x14ac:dyDescent="0.45">
      <c r="B290" s="8">
        <v>11</v>
      </c>
      <c r="C290" s="9">
        <v>0</v>
      </c>
      <c r="D290" s="10">
        <f>+B290+C290</f>
        <v>11</v>
      </c>
      <c r="E290" s="10">
        <f>SUM(B291:B315)</f>
        <v>10</v>
      </c>
      <c r="F290" s="11"/>
      <c r="H290" s="13">
        <v>2</v>
      </c>
      <c r="I290" s="14"/>
      <c r="J290" s="27">
        <v>45701</v>
      </c>
      <c r="K290" s="27">
        <v>45702</v>
      </c>
      <c r="L290" s="29"/>
      <c r="M290" s="28"/>
    </row>
    <row r="291" spans="2:13" ht="17.399999999999999" x14ac:dyDescent="0.45">
      <c r="B291" s="17">
        <v>9</v>
      </c>
      <c r="C291" s="18">
        <v>0</v>
      </c>
      <c r="D291" s="26">
        <v>45796</v>
      </c>
      <c r="E291" s="26">
        <v>45807</v>
      </c>
      <c r="F291" s="18"/>
      <c r="H291" s="15">
        <v>1</v>
      </c>
      <c r="I291" s="14"/>
      <c r="J291" s="31">
        <v>45723</v>
      </c>
      <c r="K291" s="31">
        <v>45723</v>
      </c>
      <c r="L291" s="29"/>
      <c r="M291" s="29"/>
    </row>
    <row r="292" spans="2:13" ht="17.399999999999999" x14ac:dyDescent="0.45">
      <c r="B292" s="17">
        <v>1</v>
      </c>
      <c r="C292" s="18">
        <v>0</v>
      </c>
      <c r="D292" s="26">
        <v>45853</v>
      </c>
      <c r="E292" s="26">
        <v>45853</v>
      </c>
      <c r="F292" s="18"/>
      <c r="H292" s="15">
        <v>1</v>
      </c>
      <c r="I292" s="14"/>
      <c r="J292" s="31">
        <v>45386</v>
      </c>
      <c r="K292" s="31">
        <v>45386</v>
      </c>
      <c r="L292" s="35" t="s">
        <v>112</v>
      </c>
      <c r="M292" s="29"/>
    </row>
    <row r="293" spans="2:13" ht="17.399999999999999" x14ac:dyDescent="0.45">
      <c r="B293" s="17"/>
      <c r="C293" s="18">
        <v>0</v>
      </c>
      <c r="D293" s="26"/>
      <c r="E293" s="26"/>
      <c r="F293" s="18"/>
      <c r="H293" s="15">
        <v>0.5</v>
      </c>
      <c r="I293" s="14" t="s">
        <v>9</v>
      </c>
      <c r="J293" s="31">
        <v>45777</v>
      </c>
      <c r="K293" s="31">
        <v>45777</v>
      </c>
      <c r="L293" s="29"/>
      <c r="M293" s="29"/>
    </row>
    <row r="294" spans="2:13" ht="17.399999999999999" x14ac:dyDescent="0.45">
      <c r="B294" s="17"/>
      <c r="C294" s="18">
        <v>0</v>
      </c>
      <c r="D294" s="26"/>
      <c r="E294" s="26"/>
      <c r="F294" s="18"/>
      <c r="H294" s="15">
        <v>0.5</v>
      </c>
      <c r="I294" s="14" t="s">
        <v>10</v>
      </c>
      <c r="J294" s="31">
        <v>45839</v>
      </c>
      <c r="K294" s="31">
        <v>45839</v>
      </c>
      <c r="L294" s="29"/>
      <c r="M294" s="29"/>
    </row>
    <row r="295" spans="2:13" ht="17.399999999999999" x14ac:dyDescent="0.45">
      <c r="B295" s="17"/>
      <c r="C295" s="18">
        <v>0</v>
      </c>
      <c r="D295" s="26"/>
      <c r="E295" s="26"/>
      <c r="F295" s="18"/>
      <c r="H295" s="15">
        <v>1</v>
      </c>
      <c r="I295" s="14"/>
      <c r="J295" s="31">
        <v>45852</v>
      </c>
      <c r="K295" s="31">
        <v>45852</v>
      </c>
      <c r="L295" s="29"/>
      <c r="M295" s="29"/>
    </row>
    <row r="296" spans="2:13" ht="17.399999999999999" x14ac:dyDescent="0.45">
      <c r="B296" s="17"/>
      <c r="C296" s="18">
        <v>0</v>
      </c>
      <c r="D296" s="26"/>
      <c r="E296" s="26"/>
      <c r="F296" s="18"/>
      <c r="H296" s="15"/>
      <c r="I296" s="14"/>
      <c r="J296" s="29"/>
      <c r="K296" s="29"/>
      <c r="L296" s="29"/>
      <c r="M296" s="29"/>
    </row>
    <row r="297" spans="2:13" ht="17.399999999999999" x14ac:dyDescent="0.45">
      <c r="B297" s="17"/>
      <c r="C297" s="18">
        <v>0</v>
      </c>
      <c r="D297" s="26"/>
      <c r="E297" s="26"/>
      <c r="F297" s="18"/>
      <c r="H297" s="15"/>
      <c r="I297" s="14"/>
      <c r="J297" s="29"/>
      <c r="K297" s="29"/>
      <c r="L297" s="29"/>
      <c r="M297" s="29"/>
    </row>
    <row r="298" spans="2:13" ht="17.399999999999999" x14ac:dyDescent="0.45">
      <c r="B298" s="17"/>
      <c r="C298" s="18">
        <v>0</v>
      </c>
      <c r="D298" s="26"/>
      <c r="E298" s="26"/>
      <c r="F298" s="18"/>
      <c r="H298" s="15"/>
      <c r="I298" s="14"/>
      <c r="J298" s="29"/>
      <c r="K298" s="29"/>
      <c r="L298" s="29"/>
      <c r="M298" s="29"/>
    </row>
    <row r="299" spans="2:13" ht="17.399999999999999" x14ac:dyDescent="0.45">
      <c r="B299" s="17"/>
      <c r="C299" s="18">
        <v>0</v>
      </c>
      <c r="D299" s="26"/>
      <c r="E299" s="26"/>
      <c r="F299" s="18"/>
      <c r="H299" s="15"/>
      <c r="I299" s="14"/>
      <c r="J299" s="29"/>
      <c r="K299" s="29"/>
      <c r="L299" s="29"/>
      <c r="M299" s="29"/>
    </row>
    <row r="300" spans="2:13" ht="17.399999999999999" x14ac:dyDescent="0.45">
      <c r="B300" s="17"/>
      <c r="C300" s="18">
        <v>0</v>
      </c>
      <c r="D300" s="18"/>
      <c r="E300" s="18"/>
      <c r="F300" s="18"/>
      <c r="H300" s="15"/>
      <c r="I300" s="14"/>
      <c r="J300" s="29"/>
      <c r="K300" s="29"/>
      <c r="L300" s="29"/>
      <c r="M300" s="29"/>
    </row>
    <row r="301" spans="2:13" ht="18" thickBot="1" x14ac:dyDescent="0.5">
      <c r="B301" s="17"/>
      <c r="C301" s="18">
        <v>0</v>
      </c>
      <c r="D301" s="18"/>
      <c r="E301" s="18"/>
      <c r="F301" s="18"/>
      <c r="H301" s="16"/>
      <c r="I301" s="14"/>
      <c r="J301" s="30"/>
      <c r="K301" s="30"/>
      <c r="L301" s="30"/>
      <c r="M301" s="30"/>
    </row>
    <row r="302" spans="2:13" ht="21.6" thickBot="1" x14ac:dyDescent="0.55000000000000004">
      <c r="B302" s="17"/>
      <c r="C302" s="18">
        <v>0</v>
      </c>
      <c r="D302" s="19"/>
      <c r="E302" s="19"/>
      <c r="F302" s="19"/>
      <c r="H302" s="12">
        <f>SUM(H290:H301)</f>
        <v>6</v>
      </c>
      <c r="I302" s="39" t="str">
        <f>IF(H302=6,"YA NO PUEDE SOLICITAR DIAS ADMINISTRATIVOS","PUEDE SOLICITAR DIAS ADMINISTRATIVOS")</f>
        <v>YA NO PUEDE SOLICITAR DIAS ADMINISTRATIVOS</v>
      </c>
      <c r="J302" s="40"/>
      <c r="K302" s="40"/>
      <c r="L302" s="40"/>
      <c r="M302" s="41"/>
    </row>
    <row r="303" spans="2:13" ht="21.6" thickBot="1" x14ac:dyDescent="0.55000000000000004">
      <c r="B303" s="17"/>
      <c r="C303" s="18">
        <v>0</v>
      </c>
      <c r="D303" s="19"/>
      <c r="E303" s="19"/>
      <c r="F303" s="19"/>
      <c r="H303" s="23">
        <f>6-H302</f>
        <v>0</v>
      </c>
      <c r="I303" s="39" t="str">
        <f>IF(H303=0,"YA NO CUENTA CON ADMINISTRATIVOS","OK")</f>
        <v>YA NO CUENTA CON ADMINISTRATIVOS</v>
      </c>
      <c r="J303" s="40"/>
      <c r="K303" s="40"/>
      <c r="L303" s="40"/>
      <c r="M303" s="41"/>
    </row>
    <row r="304" spans="2:13" ht="17.399999999999999" x14ac:dyDescent="0.45">
      <c r="B304" s="17"/>
      <c r="C304" s="18">
        <v>0</v>
      </c>
      <c r="D304" s="19"/>
      <c r="E304" s="19"/>
      <c r="F304" s="19"/>
      <c r="H304" s="1"/>
    </row>
    <row r="305" spans="2:13" ht="17.399999999999999" x14ac:dyDescent="0.45">
      <c r="B305" s="17"/>
      <c r="C305" s="18">
        <v>0</v>
      </c>
      <c r="D305" s="19"/>
      <c r="E305" s="19"/>
      <c r="F305" s="19"/>
    </row>
    <row r="306" spans="2:13" ht="17.399999999999999" x14ac:dyDescent="0.45">
      <c r="B306" s="17"/>
      <c r="C306" s="18">
        <v>0</v>
      </c>
      <c r="D306" s="19"/>
      <c r="E306" s="19"/>
      <c r="F306" s="19"/>
      <c r="H306" s="24" t="s">
        <v>67</v>
      </c>
      <c r="I306" s="24"/>
      <c r="J306" s="24"/>
      <c r="K306" s="25"/>
      <c r="L306" s="25"/>
    </row>
    <row r="307" spans="2:13" ht="17.399999999999999" x14ac:dyDescent="0.45">
      <c r="B307" s="17"/>
      <c r="C307" s="18">
        <v>0</v>
      </c>
      <c r="D307" s="19"/>
      <c r="E307" s="19"/>
      <c r="F307" s="19"/>
      <c r="H307" s="24" t="s">
        <v>68</v>
      </c>
      <c r="K307" s="25">
        <v>45392</v>
      </c>
      <c r="L307" s="32" t="s">
        <v>41</v>
      </c>
      <c r="M307" s="33" t="s">
        <v>27</v>
      </c>
    </row>
    <row r="308" spans="2:13" ht="17.399999999999999" x14ac:dyDescent="0.45">
      <c r="B308" s="17"/>
      <c r="C308" s="18">
        <v>0</v>
      </c>
      <c r="D308" s="19"/>
      <c r="E308" s="19"/>
      <c r="F308" s="19"/>
      <c r="H308" s="24" t="s">
        <v>89</v>
      </c>
      <c r="K308" s="25">
        <v>45658</v>
      </c>
      <c r="L308" s="25">
        <v>46022</v>
      </c>
    </row>
    <row r="309" spans="2:13" ht="17.399999999999999" x14ac:dyDescent="0.45">
      <c r="B309" s="17"/>
      <c r="C309" s="18">
        <v>0</v>
      </c>
      <c r="D309" s="19"/>
      <c r="E309" s="19"/>
      <c r="F309" s="19"/>
    </row>
    <row r="310" spans="2:13" ht="17.399999999999999" x14ac:dyDescent="0.45">
      <c r="B310" s="17"/>
      <c r="C310" s="18">
        <v>0</v>
      </c>
      <c r="D310" s="19"/>
      <c r="E310" s="19"/>
      <c r="F310" s="19"/>
    </row>
    <row r="311" spans="2:13" ht="17.399999999999999" x14ac:dyDescent="0.45">
      <c r="B311" s="17"/>
      <c r="C311" s="18">
        <v>0</v>
      </c>
      <c r="D311" s="19"/>
      <c r="E311" s="19"/>
      <c r="F311" s="19"/>
    </row>
    <row r="312" spans="2:13" ht="17.399999999999999" x14ac:dyDescent="0.45">
      <c r="B312" s="17"/>
      <c r="C312" s="18">
        <v>0</v>
      </c>
      <c r="D312" s="19"/>
      <c r="E312" s="19"/>
      <c r="F312" s="19"/>
    </row>
    <row r="313" spans="2:13" ht="17.399999999999999" x14ac:dyDescent="0.45">
      <c r="B313" s="17"/>
      <c r="C313" s="18">
        <v>0</v>
      </c>
      <c r="D313" s="19"/>
      <c r="E313" s="19"/>
      <c r="F313" s="19"/>
    </row>
    <row r="314" spans="2:13" ht="17.399999999999999" x14ac:dyDescent="0.45">
      <c r="B314" s="17"/>
      <c r="C314" s="18">
        <v>0</v>
      </c>
      <c r="D314" s="19"/>
      <c r="E314" s="19"/>
      <c r="F314" s="19"/>
    </row>
    <row r="315" spans="2:13" ht="18" thickBot="1" x14ac:dyDescent="0.5">
      <c r="B315" s="17"/>
      <c r="C315" s="20">
        <v>0</v>
      </c>
      <c r="D315" s="21"/>
      <c r="E315" s="21"/>
      <c r="F315" s="21"/>
    </row>
    <row r="316" spans="2:13" ht="21.6" thickBot="1" x14ac:dyDescent="0.55000000000000004">
      <c r="B316" s="7">
        <f>+D290-E290</f>
        <v>1</v>
      </c>
      <c r="C316" s="42" t="str">
        <f>IF(D290&lt;=E290,"YA NO TIENE FERIADOS","PUEDE SOLICITAR DIAS FERIADOS")</f>
        <v>PUEDE SOLICITAR DIAS FERIADOS</v>
      </c>
      <c r="D316" s="43"/>
      <c r="E316" s="43"/>
      <c r="F316" s="44"/>
    </row>
    <row r="317" spans="2:13" ht="19.2" thickBot="1" x14ac:dyDescent="0.5">
      <c r="C317" s="45" t="str">
        <f>IF(E290&gt;D290,"EXISTE UN ERROR","OK")</f>
        <v>OK</v>
      </c>
      <c r="D317" s="46"/>
      <c r="E317" s="46"/>
      <c r="F317" s="47"/>
    </row>
    <row r="319" spans="2:13" ht="19.2" thickBot="1" x14ac:dyDescent="0.5">
      <c r="B319" s="22" t="s">
        <v>77</v>
      </c>
      <c r="H319" s="22" t="str">
        <f>+B319</f>
        <v>MUÑOZ ALVAREZ THAIS</v>
      </c>
    </row>
    <row r="320" spans="2:13" ht="18.600000000000001" thickBot="1" x14ac:dyDescent="0.4">
      <c r="B320" s="5" t="s">
        <v>0</v>
      </c>
      <c r="C320" s="5" t="s">
        <v>1</v>
      </c>
      <c r="D320" s="5" t="s">
        <v>11</v>
      </c>
      <c r="E320" s="6" t="s">
        <v>2</v>
      </c>
      <c r="F320" s="6" t="s">
        <v>7</v>
      </c>
      <c r="H320" s="2" t="s">
        <v>3</v>
      </c>
      <c r="I320" s="3" t="s">
        <v>4</v>
      </c>
      <c r="J320" s="3" t="s">
        <v>5</v>
      </c>
      <c r="K320" s="3" t="s">
        <v>6</v>
      </c>
      <c r="L320" s="3" t="s">
        <v>7</v>
      </c>
      <c r="M320" s="4" t="s">
        <v>8</v>
      </c>
    </row>
    <row r="321" spans="2:13" ht="17.399999999999999" x14ac:dyDescent="0.45">
      <c r="B321" s="8">
        <v>3</v>
      </c>
      <c r="C321" s="9">
        <v>0</v>
      </c>
      <c r="D321" s="10">
        <f>+B321+C321</f>
        <v>3</v>
      </c>
      <c r="E321" s="10">
        <f>SUM(B322:B346)</f>
        <v>0</v>
      </c>
      <c r="F321" s="11"/>
      <c r="H321" s="13">
        <v>0.5</v>
      </c>
      <c r="I321" s="14" t="s">
        <v>10</v>
      </c>
      <c r="J321" s="27">
        <v>45701</v>
      </c>
      <c r="K321" s="27">
        <v>45701</v>
      </c>
      <c r="L321" s="29"/>
      <c r="M321" s="28"/>
    </row>
    <row r="322" spans="2:13" ht="17.399999999999999" x14ac:dyDescent="0.45">
      <c r="B322" s="17"/>
      <c r="C322" s="18">
        <v>0</v>
      </c>
      <c r="D322" s="26"/>
      <c r="E322" s="26"/>
      <c r="F322" s="18"/>
      <c r="H322" s="15">
        <v>0.5</v>
      </c>
      <c r="I322" s="14" t="s">
        <v>10</v>
      </c>
      <c r="J322" s="31">
        <v>45702</v>
      </c>
      <c r="K322" s="31">
        <v>45702</v>
      </c>
      <c r="L322" s="29"/>
      <c r="M322" s="29"/>
    </row>
    <row r="323" spans="2:13" ht="17.399999999999999" x14ac:dyDescent="0.45">
      <c r="B323" s="17"/>
      <c r="C323" s="18">
        <v>0</v>
      </c>
      <c r="D323" s="26"/>
      <c r="E323" s="26"/>
      <c r="F323" s="18"/>
      <c r="H323" s="15">
        <v>0.5</v>
      </c>
      <c r="I323" s="14" t="s">
        <v>9</v>
      </c>
      <c r="J323" s="31">
        <v>45734</v>
      </c>
      <c r="K323" s="31">
        <v>45734</v>
      </c>
      <c r="L323" s="35" t="s">
        <v>112</v>
      </c>
      <c r="M323" s="29"/>
    </row>
    <row r="324" spans="2:13" ht="17.399999999999999" x14ac:dyDescent="0.45">
      <c r="B324" s="17"/>
      <c r="C324" s="18">
        <v>0</v>
      </c>
      <c r="D324" s="26"/>
      <c r="E324" s="26"/>
      <c r="F324" s="18"/>
      <c r="H324" s="15">
        <v>0.5</v>
      </c>
      <c r="I324" s="14" t="s">
        <v>9</v>
      </c>
      <c r="J324" s="31">
        <v>45769</v>
      </c>
      <c r="K324" s="31">
        <v>45769</v>
      </c>
      <c r="L324" s="29"/>
      <c r="M324" s="29"/>
    </row>
    <row r="325" spans="2:13" ht="17.399999999999999" x14ac:dyDescent="0.45">
      <c r="B325" s="17"/>
      <c r="C325" s="18">
        <v>0</v>
      </c>
      <c r="D325" s="26"/>
      <c r="E325" s="26"/>
      <c r="F325" s="18"/>
      <c r="H325" s="15">
        <v>0.5</v>
      </c>
      <c r="I325" s="14" t="s">
        <v>9</v>
      </c>
      <c r="J325" s="31">
        <v>45796</v>
      </c>
      <c r="K325" s="31">
        <v>45796</v>
      </c>
      <c r="L325" s="29"/>
      <c r="M325" s="29"/>
    </row>
    <row r="326" spans="2:13" ht="17.399999999999999" x14ac:dyDescent="0.45">
      <c r="B326" s="17"/>
      <c r="C326" s="18">
        <v>0</v>
      </c>
      <c r="D326" s="26"/>
      <c r="E326" s="26"/>
      <c r="F326" s="18"/>
      <c r="H326" s="15"/>
      <c r="I326" s="14"/>
      <c r="J326" s="29"/>
      <c r="K326" s="29"/>
      <c r="L326" s="29"/>
      <c r="M326" s="29"/>
    </row>
    <row r="327" spans="2:13" ht="17.399999999999999" x14ac:dyDescent="0.45">
      <c r="B327" s="17"/>
      <c r="C327" s="18">
        <v>0</v>
      </c>
      <c r="D327" s="26"/>
      <c r="E327" s="26"/>
      <c r="F327" s="18"/>
      <c r="H327" s="15"/>
      <c r="I327" s="14"/>
      <c r="J327" s="29"/>
      <c r="K327" s="29"/>
      <c r="L327" s="29"/>
      <c r="M327" s="29"/>
    </row>
    <row r="328" spans="2:13" ht="17.399999999999999" x14ac:dyDescent="0.45">
      <c r="B328" s="17"/>
      <c r="C328" s="18">
        <v>0</v>
      </c>
      <c r="D328" s="26"/>
      <c r="E328" s="26"/>
      <c r="F328" s="18"/>
      <c r="H328" s="15"/>
      <c r="I328" s="14"/>
      <c r="J328" s="29"/>
      <c r="K328" s="29"/>
      <c r="L328" s="29"/>
      <c r="M328" s="29"/>
    </row>
    <row r="329" spans="2:13" ht="17.399999999999999" x14ac:dyDescent="0.45">
      <c r="B329" s="17"/>
      <c r="C329" s="18">
        <v>0</v>
      </c>
      <c r="D329" s="26"/>
      <c r="E329" s="26"/>
      <c r="F329" s="18"/>
      <c r="H329" s="15"/>
      <c r="I329" s="14"/>
      <c r="J329" s="29"/>
      <c r="K329" s="29"/>
      <c r="L329" s="29"/>
      <c r="M329" s="29"/>
    </row>
    <row r="330" spans="2:13" ht="17.399999999999999" x14ac:dyDescent="0.45">
      <c r="B330" s="17"/>
      <c r="C330" s="18">
        <v>0</v>
      </c>
      <c r="D330" s="26"/>
      <c r="E330" s="26"/>
      <c r="F330" s="18"/>
      <c r="H330" s="15"/>
      <c r="I330" s="14"/>
      <c r="J330" s="29"/>
      <c r="K330" s="29"/>
      <c r="L330" s="29"/>
      <c r="M330" s="29"/>
    </row>
    <row r="331" spans="2:13" ht="17.399999999999999" x14ac:dyDescent="0.45">
      <c r="B331" s="17"/>
      <c r="C331" s="18">
        <v>0</v>
      </c>
      <c r="D331" s="18"/>
      <c r="E331" s="18"/>
      <c r="F331" s="18"/>
      <c r="H331" s="15"/>
      <c r="I331" s="14"/>
      <c r="J331" s="29"/>
      <c r="K331" s="29"/>
      <c r="L331" s="29"/>
      <c r="M331" s="29"/>
    </row>
    <row r="332" spans="2:13" ht="18" thickBot="1" x14ac:dyDescent="0.5">
      <c r="B332" s="17"/>
      <c r="C332" s="18">
        <v>0</v>
      </c>
      <c r="D332" s="18"/>
      <c r="E332" s="18"/>
      <c r="F332" s="18"/>
      <c r="H332" s="16"/>
      <c r="I332" s="14"/>
      <c r="J332" s="30"/>
      <c r="K332" s="30"/>
      <c r="L332" s="30"/>
      <c r="M332" s="30"/>
    </row>
    <row r="333" spans="2:13" ht="21.6" thickBot="1" x14ac:dyDescent="0.55000000000000004">
      <c r="B333" s="17"/>
      <c r="C333" s="18">
        <v>0</v>
      </c>
      <c r="D333" s="19"/>
      <c r="E333" s="19"/>
      <c r="F333" s="19"/>
      <c r="H333" s="12">
        <f>SUM(H321:H332)</f>
        <v>2.5</v>
      </c>
      <c r="I333" s="39" t="str">
        <f>IF(H333=6,"YA NO PUEDE SOLICITAR DIAS ADMINISTRATIVOS","PUEDE SOLICITAR DIAS ADMINISTRATIVOS")</f>
        <v>PUEDE SOLICITAR DIAS ADMINISTRATIVOS</v>
      </c>
      <c r="J333" s="40"/>
      <c r="K333" s="40"/>
      <c r="L333" s="40"/>
      <c r="M333" s="41"/>
    </row>
    <row r="334" spans="2:13" ht="21.6" thickBot="1" x14ac:dyDescent="0.55000000000000004">
      <c r="B334" s="17"/>
      <c r="C334" s="18">
        <v>0</v>
      </c>
      <c r="D334" s="19"/>
      <c r="E334" s="19"/>
      <c r="F334" s="19"/>
      <c r="H334" s="23">
        <f>6-H333</f>
        <v>3.5</v>
      </c>
      <c r="I334" s="39" t="str">
        <f>IF(H334=0,"YA NO CUENTA CON ADMINISTRATIVOS","OK")</f>
        <v>OK</v>
      </c>
      <c r="J334" s="40"/>
      <c r="K334" s="40"/>
      <c r="L334" s="40"/>
      <c r="M334" s="41"/>
    </row>
    <row r="335" spans="2:13" ht="17.399999999999999" x14ac:dyDescent="0.45">
      <c r="B335" s="17"/>
      <c r="C335" s="18">
        <v>0</v>
      </c>
      <c r="D335" s="19"/>
      <c r="E335" s="19"/>
      <c r="F335" s="19"/>
      <c r="H335" s="1"/>
    </row>
    <row r="336" spans="2:13" ht="17.399999999999999" x14ac:dyDescent="0.45">
      <c r="B336" s="17"/>
      <c r="C336" s="18">
        <v>0</v>
      </c>
      <c r="D336" s="19"/>
      <c r="E336" s="19"/>
      <c r="F336" s="19"/>
    </row>
    <row r="337" spans="2:13" ht="17.399999999999999" x14ac:dyDescent="0.45">
      <c r="B337" s="17"/>
      <c r="C337" s="18">
        <v>0</v>
      </c>
      <c r="D337" s="19"/>
      <c r="E337" s="19"/>
      <c r="F337" s="19"/>
      <c r="H337" s="24" t="s">
        <v>67</v>
      </c>
      <c r="I337" s="24"/>
      <c r="J337" s="24"/>
      <c r="K337" s="25"/>
      <c r="L337" s="25"/>
    </row>
    <row r="338" spans="2:13" ht="17.399999999999999" x14ac:dyDescent="0.45">
      <c r="B338" s="17"/>
      <c r="C338" s="18">
        <v>0</v>
      </c>
      <c r="D338" s="19"/>
      <c r="E338" s="19"/>
      <c r="F338" s="19"/>
      <c r="H338" s="24" t="s">
        <v>48</v>
      </c>
      <c r="K338" s="25">
        <v>45609</v>
      </c>
      <c r="L338" s="32" t="s">
        <v>78</v>
      </c>
      <c r="M338" s="33" t="s">
        <v>27</v>
      </c>
    </row>
    <row r="339" spans="2:13" ht="17.399999999999999" x14ac:dyDescent="0.45">
      <c r="B339" s="17"/>
      <c r="C339" s="18">
        <v>0</v>
      </c>
      <c r="D339" s="19"/>
      <c r="E339" s="19"/>
      <c r="F339" s="19"/>
      <c r="H339" s="24" t="s">
        <v>89</v>
      </c>
      <c r="K339" s="25">
        <v>45670</v>
      </c>
      <c r="L339" s="25">
        <v>45838</v>
      </c>
    </row>
    <row r="340" spans="2:13" ht="17.399999999999999" x14ac:dyDescent="0.45">
      <c r="B340" s="17"/>
      <c r="C340" s="18">
        <v>0</v>
      </c>
      <c r="D340" s="19"/>
      <c r="E340" s="19"/>
      <c r="F340" s="19"/>
    </row>
    <row r="341" spans="2:13" ht="17.399999999999999" x14ac:dyDescent="0.45">
      <c r="B341" s="17"/>
      <c r="C341" s="18">
        <v>0</v>
      </c>
      <c r="D341" s="19"/>
      <c r="E341" s="19"/>
      <c r="F341" s="19"/>
    </row>
    <row r="342" spans="2:13" ht="17.399999999999999" x14ac:dyDescent="0.45">
      <c r="B342" s="17"/>
      <c r="C342" s="18">
        <v>0</v>
      </c>
      <c r="D342" s="19"/>
      <c r="E342" s="19"/>
      <c r="F342" s="19"/>
    </row>
    <row r="343" spans="2:13" ht="17.399999999999999" x14ac:dyDescent="0.45">
      <c r="B343" s="17"/>
      <c r="C343" s="18">
        <v>0</v>
      </c>
      <c r="D343" s="19"/>
      <c r="E343" s="19"/>
      <c r="F343" s="19"/>
    </row>
    <row r="344" spans="2:13" ht="17.399999999999999" x14ac:dyDescent="0.45">
      <c r="B344" s="17"/>
      <c r="C344" s="18">
        <v>0</v>
      </c>
      <c r="D344" s="19"/>
      <c r="E344" s="19"/>
      <c r="F344" s="19"/>
    </row>
    <row r="345" spans="2:13" ht="17.399999999999999" x14ac:dyDescent="0.45">
      <c r="B345" s="17"/>
      <c r="C345" s="18">
        <v>0</v>
      </c>
      <c r="D345" s="19"/>
      <c r="E345" s="19"/>
      <c r="F345" s="19"/>
    </row>
    <row r="346" spans="2:13" ht="18" thickBot="1" x14ac:dyDescent="0.5">
      <c r="B346" s="17"/>
      <c r="C346" s="20">
        <v>0</v>
      </c>
      <c r="D346" s="21"/>
      <c r="E346" s="21"/>
      <c r="F346" s="21"/>
    </row>
    <row r="347" spans="2:13" ht="21.6" thickBot="1" x14ac:dyDescent="0.55000000000000004">
      <c r="B347" s="7">
        <f>+D321-E321</f>
        <v>3</v>
      </c>
      <c r="C347" s="42" t="str">
        <f>IF(D321&lt;=E321,"YA NO TIENE FERIADOS","PUEDE SOLICITAR DIAS FERIADOS")</f>
        <v>PUEDE SOLICITAR DIAS FERIADOS</v>
      </c>
      <c r="D347" s="43"/>
      <c r="E347" s="43"/>
      <c r="F347" s="44"/>
    </row>
    <row r="348" spans="2:13" ht="19.2" thickBot="1" x14ac:dyDescent="0.5">
      <c r="C348" s="45" t="str">
        <f>IF(E321&gt;D321,"EXISTE UN ERROR","OK")</f>
        <v>OK</v>
      </c>
      <c r="D348" s="46"/>
      <c r="E348" s="46"/>
      <c r="F348" s="47"/>
    </row>
    <row r="350" spans="2:13" ht="19.2" thickBot="1" x14ac:dyDescent="0.5">
      <c r="B350" s="22" t="s">
        <v>90</v>
      </c>
      <c r="H350" s="22" t="str">
        <f>+B350</f>
        <v>NUÑEZ OSSE TIARA BELEN</v>
      </c>
    </row>
    <row r="351" spans="2:13" ht="18.600000000000001" thickBot="1" x14ac:dyDescent="0.4">
      <c r="B351" s="5" t="s">
        <v>0</v>
      </c>
      <c r="C351" s="5" t="s">
        <v>1</v>
      </c>
      <c r="D351" s="5" t="s">
        <v>11</v>
      </c>
      <c r="E351" s="6" t="s">
        <v>2</v>
      </c>
      <c r="F351" s="6" t="s">
        <v>7</v>
      </c>
      <c r="H351" s="2" t="s">
        <v>3</v>
      </c>
      <c r="I351" s="3" t="s">
        <v>4</v>
      </c>
      <c r="J351" s="3" t="s">
        <v>5</v>
      </c>
      <c r="K351" s="3" t="s">
        <v>6</v>
      </c>
      <c r="L351" s="3" t="s">
        <v>7</v>
      </c>
      <c r="M351" s="4" t="s">
        <v>8</v>
      </c>
    </row>
    <row r="352" spans="2:13" ht="17.399999999999999" x14ac:dyDescent="0.45">
      <c r="B352" s="8">
        <v>5</v>
      </c>
      <c r="C352" s="9">
        <v>0</v>
      </c>
      <c r="D352" s="10">
        <f>+B352+C352</f>
        <v>5</v>
      </c>
      <c r="E352" s="10">
        <f>SUM(B353:B377)</f>
        <v>0</v>
      </c>
      <c r="F352" s="11"/>
      <c r="H352" s="13">
        <v>1</v>
      </c>
      <c r="I352" s="14"/>
      <c r="J352" s="27">
        <v>45709</v>
      </c>
      <c r="K352" s="27">
        <v>45709</v>
      </c>
      <c r="L352" s="29"/>
      <c r="M352" s="28"/>
    </row>
    <row r="353" spans="2:13" ht="17.399999999999999" x14ac:dyDescent="0.45">
      <c r="B353" s="17"/>
      <c r="C353" s="18">
        <v>0</v>
      </c>
      <c r="D353" s="26"/>
      <c r="E353" s="26"/>
      <c r="F353" s="18"/>
      <c r="H353" s="15">
        <v>1</v>
      </c>
      <c r="I353" s="14"/>
      <c r="J353" s="31">
        <v>45722</v>
      </c>
      <c r="K353" s="31">
        <v>45722</v>
      </c>
      <c r="L353" s="29"/>
      <c r="M353" s="29"/>
    </row>
    <row r="354" spans="2:13" ht="17.399999999999999" x14ac:dyDescent="0.45">
      <c r="B354" s="17"/>
      <c r="C354" s="18">
        <v>0</v>
      </c>
      <c r="D354" s="26"/>
      <c r="E354" s="26"/>
      <c r="F354" s="18"/>
      <c r="H354" s="15">
        <v>1</v>
      </c>
      <c r="I354" s="14"/>
      <c r="J354" s="31">
        <v>45779</v>
      </c>
      <c r="K354" s="31">
        <v>45779</v>
      </c>
      <c r="L354" s="29"/>
      <c r="M354" s="29"/>
    </row>
    <row r="355" spans="2:13" ht="17.399999999999999" x14ac:dyDescent="0.45">
      <c r="B355" s="17"/>
      <c r="C355" s="18">
        <v>0</v>
      </c>
      <c r="D355" s="26"/>
      <c r="E355" s="26"/>
      <c r="F355" s="18"/>
      <c r="H355" s="15"/>
      <c r="I355" s="14"/>
      <c r="J355" s="31"/>
      <c r="K355" s="31"/>
      <c r="L355" s="29"/>
      <c r="M355" s="29"/>
    </row>
    <row r="356" spans="2:13" ht="17.399999999999999" x14ac:dyDescent="0.45">
      <c r="B356" s="17"/>
      <c r="C356" s="18">
        <v>0</v>
      </c>
      <c r="D356" s="26"/>
      <c r="E356" s="26"/>
      <c r="F356" s="18"/>
      <c r="H356" s="15"/>
      <c r="I356" s="14"/>
      <c r="J356" s="31"/>
      <c r="K356" s="31"/>
      <c r="L356" s="29"/>
      <c r="M356" s="29"/>
    </row>
    <row r="357" spans="2:13" ht="17.399999999999999" x14ac:dyDescent="0.45">
      <c r="B357" s="17"/>
      <c r="C357" s="18">
        <v>0</v>
      </c>
      <c r="D357" s="26"/>
      <c r="E357" s="26"/>
      <c r="F357" s="18"/>
      <c r="H357" s="15"/>
      <c r="I357" s="14"/>
      <c r="J357" s="29"/>
      <c r="K357" s="29"/>
      <c r="L357" s="29"/>
      <c r="M357" s="29"/>
    </row>
    <row r="358" spans="2:13" ht="17.399999999999999" x14ac:dyDescent="0.45">
      <c r="B358" s="17"/>
      <c r="C358" s="18">
        <v>0</v>
      </c>
      <c r="D358" s="26"/>
      <c r="E358" s="26"/>
      <c r="F358" s="18"/>
      <c r="H358" s="15"/>
      <c r="I358" s="14"/>
      <c r="J358" s="29"/>
      <c r="K358" s="29"/>
      <c r="L358" s="29"/>
      <c r="M358" s="29"/>
    </row>
    <row r="359" spans="2:13" ht="17.399999999999999" x14ac:dyDescent="0.45">
      <c r="B359" s="17"/>
      <c r="C359" s="18">
        <v>0</v>
      </c>
      <c r="D359" s="26"/>
      <c r="E359" s="26"/>
      <c r="F359" s="18"/>
      <c r="H359" s="15"/>
      <c r="I359" s="14"/>
      <c r="J359" s="29"/>
      <c r="K359" s="29"/>
      <c r="L359" s="29"/>
      <c r="M359" s="29"/>
    </row>
    <row r="360" spans="2:13" ht="17.399999999999999" x14ac:dyDescent="0.45">
      <c r="B360" s="17"/>
      <c r="C360" s="18">
        <v>0</v>
      </c>
      <c r="D360" s="26"/>
      <c r="E360" s="26"/>
      <c r="F360" s="18"/>
      <c r="H360" s="15"/>
      <c r="I360" s="14"/>
      <c r="J360" s="29"/>
      <c r="K360" s="29"/>
      <c r="L360" s="29"/>
      <c r="M360" s="29"/>
    </row>
    <row r="361" spans="2:13" ht="17.399999999999999" x14ac:dyDescent="0.45">
      <c r="B361" s="17"/>
      <c r="C361" s="18">
        <v>0</v>
      </c>
      <c r="D361" s="26"/>
      <c r="E361" s="26"/>
      <c r="F361" s="18"/>
      <c r="H361" s="15"/>
      <c r="I361" s="14"/>
      <c r="J361" s="29"/>
      <c r="K361" s="29"/>
      <c r="L361" s="29"/>
      <c r="M361" s="29"/>
    </row>
    <row r="362" spans="2:13" ht="17.399999999999999" x14ac:dyDescent="0.45">
      <c r="B362" s="17"/>
      <c r="C362" s="18">
        <v>0</v>
      </c>
      <c r="D362" s="18"/>
      <c r="E362" s="18"/>
      <c r="F362" s="18"/>
      <c r="H362" s="15"/>
      <c r="I362" s="14"/>
      <c r="J362" s="29"/>
      <c r="K362" s="29"/>
      <c r="L362" s="29"/>
      <c r="M362" s="29"/>
    </row>
    <row r="363" spans="2:13" ht="18" thickBot="1" x14ac:dyDescent="0.5">
      <c r="B363" s="17"/>
      <c r="C363" s="18">
        <v>0</v>
      </c>
      <c r="D363" s="18"/>
      <c r="E363" s="18"/>
      <c r="F363" s="18"/>
      <c r="H363" s="16"/>
      <c r="I363" s="14"/>
      <c r="J363" s="30"/>
      <c r="K363" s="30"/>
      <c r="L363" s="30"/>
      <c r="M363" s="30"/>
    </row>
    <row r="364" spans="2:13" ht="21.6" thickBot="1" x14ac:dyDescent="0.55000000000000004">
      <c r="B364" s="17"/>
      <c r="C364" s="18">
        <v>0</v>
      </c>
      <c r="D364" s="19"/>
      <c r="E364" s="19"/>
      <c r="F364" s="19"/>
      <c r="H364" s="12">
        <f>SUM(H352:H363)</f>
        <v>3</v>
      </c>
      <c r="I364" s="39" t="str">
        <f>IF(H364=6,"YA NO PUEDE SOLICITAR DIAS ADMINISTRATIVOS","PUEDE SOLICITAR DIAS ADMINISTRATIVOS")</f>
        <v>PUEDE SOLICITAR DIAS ADMINISTRATIVOS</v>
      </c>
      <c r="J364" s="40"/>
      <c r="K364" s="40"/>
      <c r="L364" s="40"/>
      <c r="M364" s="41"/>
    </row>
    <row r="365" spans="2:13" ht="21.6" thickBot="1" x14ac:dyDescent="0.55000000000000004">
      <c r="B365" s="17"/>
      <c r="C365" s="18">
        <v>0</v>
      </c>
      <c r="D365" s="19"/>
      <c r="E365" s="19"/>
      <c r="F365" s="19"/>
      <c r="H365" s="23">
        <f>6-H364</f>
        <v>3</v>
      </c>
      <c r="I365" s="39" t="str">
        <f>IF(H365=0,"YA NO CUENTA CON ADMINISTRATIVOS","OK")</f>
        <v>OK</v>
      </c>
      <c r="J365" s="40"/>
      <c r="K365" s="40"/>
      <c r="L365" s="40"/>
      <c r="M365" s="41"/>
    </row>
    <row r="366" spans="2:13" ht="17.399999999999999" x14ac:dyDescent="0.45">
      <c r="B366" s="17"/>
      <c r="C366" s="18">
        <v>0</v>
      </c>
      <c r="D366" s="19"/>
      <c r="E366" s="19"/>
      <c r="F366" s="19"/>
      <c r="H366" s="1"/>
    </row>
    <row r="367" spans="2:13" ht="17.399999999999999" x14ac:dyDescent="0.45">
      <c r="B367" s="17"/>
      <c r="C367" s="18">
        <v>0</v>
      </c>
      <c r="D367" s="19"/>
      <c r="E367" s="19"/>
      <c r="F367" s="19"/>
    </row>
    <row r="368" spans="2:13" ht="17.399999999999999" x14ac:dyDescent="0.45">
      <c r="B368" s="17"/>
      <c r="C368" s="18">
        <v>0</v>
      </c>
      <c r="D368" s="19"/>
      <c r="E368" s="19"/>
      <c r="F368" s="19"/>
      <c r="H368" s="24" t="s">
        <v>67</v>
      </c>
      <c r="I368" s="24"/>
      <c r="J368" s="24"/>
      <c r="K368" s="25"/>
      <c r="L368" s="25"/>
    </row>
    <row r="369" spans="2:13" ht="17.399999999999999" x14ac:dyDescent="0.45">
      <c r="B369" s="17"/>
      <c r="C369" s="18">
        <v>0</v>
      </c>
      <c r="D369" s="19"/>
      <c r="E369" s="19"/>
      <c r="F369" s="19"/>
      <c r="H369" s="24" t="s">
        <v>48</v>
      </c>
      <c r="K369" s="25">
        <v>45537</v>
      </c>
      <c r="L369" s="32" t="s">
        <v>37</v>
      </c>
      <c r="M369" s="33" t="s">
        <v>27</v>
      </c>
    </row>
    <row r="370" spans="2:13" ht="17.399999999999999" x14ac:dyDescent="0.45">
      <c r="B370" s="17"/>
      <c r="C370" s="18">
        <v>0</v>
      </c>
      <c r="D370" s="19"/>
      <c r="E370" s="19"/>
      <c r="F370" s="19"/>
      <c r="H370" s="24" t="s">
        <v>89</v>
      </c>
      <c r="K370" s="25">
        <v>45658</v>
      </c>
      <c r="L370" s="25">
        <v>46022</v>
      </c>
    </row>
    <row r="371" spans="2:13" ht="17.399999999999999" x14ac:dyDescent="0.45">
      <c r="B371" s="17"/>
      <c r="C371" s="18">
        <v>0</v>
      </c>
      <c r="D371" s="19"/>
      <c r="E371" s="19"/>
      <c r="F371" s="19"/>
    </row>
    <row r="372" spans="2:13" ht="17.399999999999999" x14ac:dyDescent="0.45">
      <c r="B372" s="17"/>
      <c r="C372" s="18">
        <v>0</v>
      </c>
      <c r="D372" s="19"/>
      <c r="E372" s="19"/>
      <c r="F372" s="19"/>
    </row>
    <row r="373" spans="2:13" ht="17.399999999999999" x14ac:dyDescent="0.45">
      <c r="B373" s="17"/>
      <c r="C373" s="18">
        <v>0</v>
      </c>
      <c r="D373" s="19"/>
      <c r="E373" s="19"/>
      <c r="F373" s="19"/>
    </row>
    <row r="374" spans="2:13" ht="17.399999999999999" x14ac:dyDescent="0.45">
      <c r="B374" s="17"/>
      <c r="C374" s="18">
        <v>0</v>
      </c>
      <c r="D374" s="19"/>
      <c r="E374" s="19"/>
      <c r="F374" s="19"/>
    </row>
    <row r="375" spans="2:13" ht="17.399999999999999" x14ac:dyDescent="0.45">
      <c r="B375" s="17"/>
      <c r="C375" s="18">
        <v>0</v>
      </c>
      <c r="D375" s="19"/>
      <c r="E375" s="19"/>
      <c r="F375" s="19"/>
    </row>
    <row r="376" spans="2:13" ht="17.399999999999999" x14ac:dyDescent="0.45">
      <c r="B376" s="17"/>
      <c r="C376" s="18">
        <v>0</v>
      </c>
      <c r="D376" s="19"/>
      <c r="E376" s="19"/>
      <c r="F376" s="19"/>
    </row>
    <row r="377" spans="2:13" ht="18" thickBot="1" x14ac:dyDescent="0.5">
      <c r="B377" s="17"/>
      <c r="C377" s="20">
        <v>0</v>
      </c>
      <c r="D377" s="21"/>
      <c r="E377" s="21"/>
      <c r="F377" s="21"/>
    </row>
    <row r="378" spans="2:13" ht="21.6" thickBot="1" x14ac:dyDescent="0.55000000000000004">
      <c r="B378" s="7">
        <f>+D352-E352</f>
        <v>5</v>
      </c>
      <c r="C378" s="42" t="str">
        <f>IF(D352&lt;=E352,"YA NO TIENE FERIADOS","PUEDE SOLICITAR DIAS FERIADOS")</f>
        <v>PUEDE SOLICITAR DIAS FERIADOS</v>
      </c>
      <c r="D378" s="43"/>
      <c r="E378" s="43"/>
      <c r="F378" s="44"/>
    </row>
    <row r="379" spans="2:13" ht="19.2" thickBot="1" x14ac:dyDescent="0.5">
      <c r="C379" s="45" t="str">
        <f>IF(E352&gt;D352,"EXISTE UN ERROR","OK")</f>
        <v>OK</v>
      </c>
      <c r="D379" s="46"/>
      <c r="E379" s="46"/>
      <c r="F379" s="47"/>
    </row>
    <row r="382" spans="2:13" ht="19.2" thickBot="1" x14ac:dyDescent="0.5">
      <c r="B382" s="22" t="s">
        <v>125</v>
      </c>
      <c r="H382" s="22" t="str">
        <f>+B382</f>
        <v>OLIVERO MARTINEZ KARINA ANDREA</v>
      </c>
    </row>
    <row r="383" spans="2:13" ht="18.600000000000001" thickBot="1" x14ac:dyDescent="0.4">
      <c r="B383" s="5" t="s">
        <v>0</v>
      </c>
      <c r="C383" s="5" t="s">
        <v>1</v>
      </c>
      <c r="D383" s="5" t="s">
        <v>11</v>
      </c>
      <c r="E383" s="6" t="s">
        <v>2</v>
      </c>
      <c r="F383" s="6" t="s">
        <v>7</v>
      </c>
      <c r="H383" s="2" t="s">
        <v>3</v>
      </c>
      <c r="I383" s="3" t="s">
        <v>4</v>
      </c>
      <c r="J383" s="3" t="s">
        <v>5</v>
      </c>
      <c r="K383" s="3" t="s">
        <v>6</v>
      </c>
      <c r="L383" s="3" t="s">
        <v>7</v>
      </c>
      <c r="M383" s="4" t="s">
        <v>8</v>
      </c>
    </row>
    <row r="384" spans="2:13" ht="17.399999999999999" x14ac:dyDescent="0.45">
      <c r="B384" s="8">
        <v>0</v>
      </c>
      <c r="C384" s="9">
        <v>0</v>
      </c>
      <c r="D384" s="10">
        <f>+B384+C384</f>
        <v>0</v>
      </c>
      <c r="E384" s="10">
        <f>SUM(B385:B409)</f>
        <v>0</v>
      </c>
      <c r="F384" s="11"/>
      <c r="H384" s="13">
        <v>1</v>
      </c>
      <c r="I384" s="14"/>
      <c r="J384" s="27">
        <v>45783</v>
      </c>
      <c r="K384" s="27">
        <v>45783</v>
      </c>
      <c r="L384" s="29"/>
      <c r="M384" s="28"/>
    </row>
    <row r="385" spans="2:13" ht="17.399999999999999" x14ac:dyDescent="0.45">
      <c r="B385" s="17"/>
      <c r="C385" s="18">
        <v>0</v>
      </c>
      <c r="D385" s="26"/>
      <c r="E385" s="26"/>
      <c r="F385" s="18"/>
      <c r="H385" s="15">
        <v>2</v>
      </c>
      <c r="I385" s="14"/>
      <c r="J385" s="31">
        <v>45826</v>
      </c>
      <c r="K385" s="31">
        <v>45827</v>
      </c>
      <c r="L385" s="29"/>
      <c r="M385" s="29"/>
    </row>
    <row r="386" spans="2:13" ht="17.399999999999999" x14ac:dyDescent="0.45">
      <c r="B386" s="17"/>
      <c r="C386" s="18">
        <v>0</v>
      </c>
      <c r="D386" s="26"/>
      <c r="E386" s="26"/>
      <c r="F386" s="18"/>
      <c r="H386" s="15">
        <v>3</v>
      </c>
      <c r="I386" s="14"/>
      <c r="J386" s="31">
        <v>45840</v>
      </c>
      <c r="K386" s="31">
        <v>45842</v>
      </c>
      <c r="L386" s="29"/>
      <c r="M386" s="29"/>
    </row>
    <row r="387" spans="2:13" ht="17.399999999999999" x14ac:dyDescent="0.45">
      <c r="B387" s="17"/>
      <c r="C387" s="18">
        <v>0</v>
      </c>
      <c r="D387" s="26"/>
      <c r="E387" s="26"/>
      <c r="F387" s="18"/>
      <c r="H387" s="15"/>
      <c r="I387" s="14"/>
      <c r="J387" s="31"/>
      <c r="K387" s="31"/>
      <c r="L387" s="29"/>
      <c r="M387" s="29"/>
    </row>
    <row r="388" spans="2:13" ht="17.399999999999999" x14ac:dyDescent="0.45">
      <c r="B388" s="17"/>
      <c r="C388" s="18">
        <v>0</v>
      </c>
      <c r="D388" s="26"/>
      <c r="E388" s="26"/>
      <c r="F388" s="18"/>
      <c r="H388" s="15"/>
      <c r="I388" s="14"/>
      <c r="J388" s="31"/>
      <c r="K388" s="31"/>
      <c r="L388" s="29"/>
      <c r="M388" s="29"/>
    </row>
    <row r="389" spans="2:13" ht="17.399999999999999" x14ac:dyDescent="0.45">
      <c r="B389" s="17"/>
      <c r="C389" s="18">
        <v>0</v>
      </c>
      <c r="D389" s="26"/>
      <c r="E389" s="26"/>
      <c r="F389" s="18"/>
      <c r="H389" s="15"/>
      <c r="I389" s="14"/>
      <c r="J389" s="29"/>
      <c r="K389" s="29"/>
      <c r="L389" s="29"/>
      <c r="M389" s="29"/>
    </row>
    <row r="390" spans="2:13" ht="17.399999999999999" x14ac:dyDescent="0.45">
      <c r="B390" s="17"/>
      <c r="C390" s="18">
        <v>0</v>
      </c>
      <c r="D390" s="26"/>
      <c r="E390" s="26"/>
      <c r="F390" s="18"/>
      <c r="H390" s="15"/>
      <c r="I390" s="14"/>
      <c r="J390" s="29"/>
      <c r="K390" s="29"/>
      <c r="L390" s="29"/>
      <c r="M390" s="29"/>
    </row>
    <row r="391" spans="2:13" ht="17.399999999999999" x14ac:dyDescent="0.45">
      <c r="B391" s="17"/>
      <c r="C391" s="18">
        <v>0</v>
      </c>
      <c r="D391" s="26"/>
      <c r="E391" s="26"/>
      <c r="F391" s="18"/>
      <c r="H391" s="15"/>
      <c r="I391" s="14"/>
      <c r="J391" s="29"/>
      <c r="K391" s="29"/>
      <c r="L391" s="29"/>
      <c r="M391" s="29"/>
    </row>
    <row r="392" spans="2:13" ht="17.399999999999999" x14ac:dyDescent="0.45">
      <c r="B392" s="17"/>
      <c r="C392" s="18">
        <v>0</v>
      </c>
      <c r="D392" s="26"/>
      <c r="E392" s="26"/>
      <c r="F392" s="18"/>
      <c r="H392" s="15"/>
      <c r="I392" s="14"/>
      <c r="J392" s="29"/>
      <c r="K392" s="29"/>
      <c r="L392" s="29"/>
      <c r="M392" s="29"/>
    </row>
    <row r="393" spans="2:13" ht="17.399999999999999" x14ac:dyDescent="0.45">
      <c r="B393" s="17"/>
      <c r="C393" s="18">
        <v>0</v>
      </c>
      <c r="D393" s="26"/>
      <c r="E393" s="26"/>
      <c r="F393" s="18"/>
      <c r="H393" s="15"/>
      <c r="I393" s="14"/>
      <c r="J393" s="29"/>
      <c r="K393" s="29"/>
      <c r="L393" s="29"/>
      <c r="M393" s="29"/>
    </row>
    <row r="394" spans="2:13" ht="17.399999999999999" x14ac:dyDescent="0.45">
      <c r="B394" s="17"/>
      <c r="C394" s="18">
        <v>0</v>
      </c>
      <c r="D394" s="18"/>
      <c r="E394" s="18"/>
      <c r="F394" s="18"/>
      <c r="H394" s="15"/>
      <c r="I394" s="14"/>
      <c r="J394" s="29"/>
      <c r="K394" s="29"/>
      <c r="L394" s="29"/>
      <c r="M394" s="29"/>
    </row>
    <row r="395" spans="2:13" ht="18" thickBot="1" x14ac:dyDescent="0.5">
      <c r="B395" s="17"/>
      <c r="C395" s="18">
        <v>0</v>
      </c>
      <c r="D395" s="18"/>
      <c r="E395" s="18"/>
      <c r="F395" s="18"/>
      <c r="H395" s="16"/>
      <c r="I395" s="14"/>
      <c r="J395" s="30"/>
      <c r="K395" s="30"/>
      <c r="L395" s="30"/>
      <c r="M395" s="30"/>
    </row>
    <row r="396" spans="2:13" ht="21.6" thickBot="1" x14ac:dyDescent="0.55000000000000004">
      <c r="B396" s="17"/>
      <c r="C396" s="18">
        <v>0</v>
      </c>
      <c r="D396" s="19"/>
      <c r="E396" s="19"/>
      <c r="F396" s="19"/>
      <c r="H396" s="12">
        <f>SUM(H384:H395)</f>
        <v>6</v>
      </c>
      <c r="I396" s="39" t="str">
        <f>IF(H396=6,"YA NO PUEDE SOLICITAR DIAS ADMINISTRATIVOS","PUEDE SOLICITAR DIAS ADMINISTRATIVOS")</f>
        <v>YA NO PUEDE SOLICITAR DIAS ADMINISTRATIVOS</v>
      </c>
      <c r="J396" s="40"/>
      <c r="K396" s="40"/>
      <c r="L396" s="40"/>
      <c r="M396" s="41"/>
    </row>
    <row r="397" spans="2:13" ht="21.6" thickBot="1" x14ac:dyDescent="0.55000000000000004">
      <c r="B397" s="17"/>
      <c r="C397" s="18">
        <v>0</v>
      </c>
      <c r="D397" s="19"/>
      <c r="E397" s="19"/>
      <c r="F397" s="19"/>
      <c r="H397" s="23">
        <f>6-H396</f>
        <v>0</v>
      </c>
      <c r="I397" s="39" t="str">
        <f>IF(H397=0,"YA NO CUENTA CON ADMINISTRATIVOS","OK")</f>
        <v>YA NO CUENTA CON ADMINISTRATIVOS</v>
      </c>
      <c r="J397" s="40"/>
      <c r="K397" s="40"/>
      <c r="L397" s="40"/>
      <c r="M397" s="41"/>
    </row>
    <row r="398" spans="2:13" ht="17.399999999999999" x14ac:dyDescent="0.45">
      <c r="B398" s="17"/>
      <c r="C398" s="18">
        <v>0</v>
      </c>
      <c r="D398" s="19"/>
      <c r="E398" s="19"/>
      <c r="F398" s="19"/>
      <c r="H398" s="1"/>
    </row>
    <row r="399" spans="2:13" ht="17.399999999999999" x14ac:dyDescent="0.45">
      <c r="B399" s="17"/>
      <c r="C399" s="18">
        <v>0</v>
      </c>
      <c r="D399" s="19"/>
      <c r="E399" s="19"/>
      <c r="F399" s="19"/>
    </row>
    <row r="400" spans="2:13" ht="17.399999999999999" x14ac:dyDescent="0.45">
      <c r="B400" s="17"/>
      <c r="C400" s="18">
        <v>0</v>
      </c>
      <c r="D400" s="19"/>
      <c r="E400" s="19"/>
      <c r="F400" s="19"/>
      <c r="H400" s="24" t="s">
        <v>67</v>
      </c>
      <c r="I400" s="24"/>
      <c r="J400" s="24"/>
      <c r="K400" s="25"/>
      <c r="L400" s="25"/>
    </row>
    <row r="401" spans="2:13" ht="17.399999999999999" x14ac:dyDescent="0.45">
      <c r="B401" s="17"/>
      <c r="C401" s="18">
        <v>0</v>
      </c>
      <c r="D401" s="19"/>
      <c r="E401" s="19"/>
      <c r="F401" s="19"/>
      <c r="H401" s="24" t="s">
        <v>68</v>
      </c>
      <c r="K401" s="25"/>
      <c r="L401" s="32"/>
      <c r="M401" s="33" t="s">
        <v>27</v>
      </c>
    </row>
    <row r="402" spans="2:13" ht="17.399999999999999" x14ac:dyDescent="0.45">
      <c r="B402" s="17"/>
      <c r="C402" s="18">
        <v>0</v>
      </c>
      <c r="D402" s="19"/>
      <c r="E402" s="19"/>
      <c r="F402" s="19"/>
      <c r="H402" s="24" t="s">
        <v>89</v>
      </c>
      <c r="K402" s="25">
        <v>45779</v>
      </c>
      <c r="L402" s="25">
        <v>46022</v>
      </c>
    </row>
    <row r="403" spans="2:13" ht="17.399999999999999" x14ac:dyDescent="0.45">
      <c r="B403" s="17"/>
      <c r="C403" s="18">
        <v>0</v>
      </c>
      <c r="D403" s="19"/>
      <c r="E403" s="19"/>
      <c r="F403" s="19"/>
    </row>
    <row r="404" spans="2:13" ht="17.399999999999999" x14ac:dyDescent="0.45">
      <c r="B404" s="17"/>
      <c r="C404" s="18">
        <v>0</v>
      </c>
      <c r="D404" s="19"/>
      <c r="E404" s="19"/>
      <c r="F404" s="19"/>
    </row>
    <row r="405" spans="2:13" ht="17.399999999999999" x14ac:dyDescent="0.45">
      <c r="B405" s="17"/>
      <c r="C405" s="18">
        <v>0</v>
      </c>
      <c r="D405" s="19"/>
      <c r="E405" s="19"/>
      <c r="F405" s="19"/>
    </row>
    <row r="406" spans="2:13" ht="17.399999999999999" x14ac:dyDescent="0.45">
      <c r="B406" s="17"/>
      <c r="C406" s="18">
        <v>0</v>
      </c>
      <c r="D406" s="19"/>
      <c r="E406" s="19"/>
      <c r="F406" s="19"/>
    </row>
    <row r="407" spans="2:13" ht="17.399999999999999" x14ac:dyDescent="0.45">
      <c r="B407" s="17"/>
      <c r="C407" s="18">
        <v>0</v>
      </c>
      <c r="D407" s="19"/>
      <c r="E407" s="19"/>
      <c r="F407" s="19"/>
    </row>
    <row r="408" spans="2:13" ht="17.399999999999999" x14ac:dyDescent="0.45">
      <c r="B408" s="17"/>
      <c r="C408" s="18">
        <v>0</v>
      </c>
      <c r="D408" s="19"/>
      <c r="E408" s="19"/>
      <c r="F408" s="19"/>
    </row>
    <row r="409" spans="2:13" ht="18" thickBot="1" x14ac:dyDescent="0.5">
      <c r="B409" s="17"/>
      <c r="C409" s="20">
        <v>0</v>
      </c>
      <c r="D409" s="21"/>
      <c r="E409" s="21"/>
      <c r="F409" s="21"/>
    </row>
    <row r="410" spans="2:13" ht="21.6" thickBot="1" x14ac:dyDescent="0.55000000000000004">
      <c r="B410" s="7">
        <f>+D384-E384</f>
        <v>0</v>
      </c>
      <c r="C410" s="42" t="str">
        <f>IF(D384&lt;=E384,"YA NO TIENE FERIADOS","PUEDE SOLICITAR DIAS FERIADOS")</f>
        <v>YA NO TIENE FERIADOS</v>
      </c>
      <c r="D410" s="43"/>
      <c r="E410" s="43"/>
      <c r="F410" s="44"/>
    </row>
    <row r="411" spans="2:13" ht="19.2" thickBot="1" x14ac:dyDescent="0.5">
      <c r="C411" s="45" t="str">
        <f>IF(E384&gt;D384,"EXISTE UN ERROR","OK")</f>
        <v>OK</v>
      </c>
      <c r="D411" s="46"/>
      <c r="E411" s="46"/>
      <c r="F411" s="47"/>
    </row>
    <row r="415" spans="2:13" ht="19.2" thickBot="1" x14ac:dyDescent="0.5">
      <c r="B415" s="22" t="s">
        <v>16</v>
      </c>
      <c r="H415" s="22" t="str">
        <f>+B415</f>
        <v>PACHECO AGUILAR GISSELA E.</v>
      </c>
    </row>
    <row r="416" spans="2:13" ht="18.600000000000001" thickBot="1" x14ac:dyDescent="0.4">
      <c r="B416" s="5" t="s">
        <v>0</v>
      </c>
      <c r="C416" s="5" t="s">
        <v>1</v>
      </c>
      <c r="D416" s="5" t="s">
        <v>11</v>
      </c>
      <c r="E416" s="6" t="s">
        <v>2</v>
      </c>
      <c r="F416" s="6" t="s">
        <v>7</v>
      </c>
      <c r="H416" s="2" t="s">
        <v>3</v>
      </c>
      <c r="I416" s="3" t="s">
        <v>4</v>
      </c>
      <c r="J416" s="3" t="s">
        <v>5</v>
      </c>
      <c r="K416" s="3" t="s">
        <v>6</v>
      </c>
      <c r="L416" s="3" t="s">
        <v>7</v>
      </c>
      <c r="M416" s="4" t="s">
        <v>8</v>
      </c>
    </row>
    <row r="417" spans="2:13" ht="17.399999999999999" x14ac:dyDescent="0.45">
      <c r="B417" s="8">
        <v>15</v>
      </c>
      <c r="C417" s="9">
        <v>0</v>
      </c>
      <c r="D417" s="10">
        <f>+B417+C417</f>
        <v>15</v>
      </c>
      <c r="E417" s="10">
        <f>SUM(B418:B442)</f>
        <v>5</v>
      </c>
      <c r="F417" s="11"/>
      <c r="H417" s="13">
        <v>1</v>
      </c>
      <c r="I417" s="14"/>
      <c r="J417" s="27">
        <v>45686</v>
      </c>
      <c r="K417" s="27">
        <v>45686</v>
      </c>
      <c r="L417" s="29"/>
      <c r="M417" s="28"/>
    </row>
    <row r="418" spans="2:13" ht="17.399999999999999" x14ac:dyDescent="0.45">
      <c r="B418" s="17">
        <v>5</v>
      </c>
      <c r="C418" s="18">
        <v>0</v>
      </c>
      <c r="D418" s="26">
        <v>45705</v>
      </c>
      <c r="E418" s="26">
        <v>45710</v>
      </c>
      <c r="F418" s="34" t="s">
        <v>92</v>
      </c>
      <c r="H418" s="15">
        <v>1</v>
      </c>
      <c r="I418" s="14"/>
      <c r="J418" s="31">
        <v>45692</v>
      </c>
      <c r="K418" s="31">
        <v>45692</v>
      </c>
      <c r="L418" s="29"/>
      <c r="M418" s="29"/>
    </row>
    <row r="419" spans="2:13" ht="17.399999999999999" x14ac:dyDescent="0.45">
      <c r="B419" s="17"/>
      <c r="C419" s="18">
        <v>0</v>
      </c>
      <c r="D419" s="26"/>
      <c r="E419" s="26"/>
      <c r="F419" s="18"/>
      <c r="H419" s="15">
        <v>1</v>
      </c>
      <c r="I419" s="14"/>
      <c r="J419" s="31">
        <v>45728</v>
      </c>
      <c r="K419" s="31">
        <v>45728</v>
      </c>
      <c r="L419" s="35" t="s">
        <v>112</v>
      </c>
      <c r="M419" s="29"/>
    </row>
    <row r="420" spans="2:13" ht="17.399999999999999" x14ac:dyDescent="0.45">
      <c r="B420" s="17"/>
      <c r="C420" s="18">
        <v>0</v>
      </c>
      <c r="D420" s="26"/>
      <c r="E420" s="26"/>
      <c r="F420" s="18"/>
      <c r="H420" s="15">
        <v>1</v>
      </c>
      <c r="I420" s="14"/>
      <c r="J420" s="31">
        <v>45764</v>
      </c>
      <c r="K420" s="31">
        <v>45764</v>
      </c>
      <c r="L420" s="29"/>
      <c r="M420" s="29"/>
    </row>
    <row r="421" spans="2:13" ht="17.399999999999999" x14ac:dyDescent="0.45">
      <c r="B421" s="17"/>
      <c r="C421" s="18">
        <v>0</v>
      </c>
      <c r="D421" s="26"/>
      <c r="E421" s="26"/>
      <c r="F421" s="18"/>
      <c r="H421" s="15">
        <v>1</v>
      </c>
      <c r="I421" s="14"/>
      <c r="J421" s="31">
        <v>45790</v>
      </c>
      <c r="K421" s="31">
        <v>45790</v>
      </c>
      <c r="L421" s="29"/>
      <c r="M421" s="29"/>
    </row>
    <row r="422" spans="2:13" ht="17.399999999999999" x14ac:dyDescent="0.45">
      <c r="B422" s="17"/>
      <c r="C422" s="18">
        <v>0</v>
      </c>
      <c r="D422" s="26"/>
      <c r="E422" s="26"/>
      <c r="F422" s="18"/>
      <c r="H422" s="15">
        <v>1</v>
      </c>
      <c r="I422" s="14"/>
      <c r="J422" s="31">
        <v>45825</v>
      </c>
      <c r="K422" s="31">
        <v>45825</v>
      </c>
      <c r="L422" s="29"/>
      <c r="M422" s="29"/>
    </row>
    <row r="423" spans="2:13" ht="17.399999999999999" x14ac:dyDescent="0.45">
      <c r="B423" s="17"/>
      <c r="C423" s="18">
        <v>0</v>
      </c>
      <c r="D423" s="26"/>
      <c r="E423" s="26"/>
      <c r="F423" s="18"/>
      <c r="H423" s="15"/>
      <c r="I423" s="14"/>
      <c r="J423" s="29"/>
      <c r="K423" s="29"/>
      <c r="L423" s="29"/>
      <c r="M423" s="29"/>
    </row>
    <row r="424" spans="2:13" ht="17.399999999999999" x14ac:dyDescent="0.45">
      <c r="B424" s="17"/>
      <c r="C424" s="18">
        <v>0</v>
      </c>
      <c r="D424" s="26"/>
      <c r="E424" s="26"/>
      <c r="F424" s="18"/>
      <c r="H424" s="15"/>
      <c r="I424" s="14"/>
      <c r="J424" s="29"/>
      <c r="K424" s="29"/>
      <c r="L424" s="29"/>
      <c r="M424" s="29"/>
    </row>
    <row r="425" spans="2:13" ht="17.399999999999999" x14ac:dyDescent="0.45">
      <c r="B425" s="17"/>
      <c r="C425" s="18">
        <v>0</v>
      </c>
      <c r="D425" s="26"/>
      <c r="E425" s="26"/>
      <c r="F425" s="18"/>
      <c r="H425" s="15"/>
      <c r="I425" s="14"/>
      <c r="J425" s="29"/>
      <c r="K425" s="29"/>
      <c r="L425" s="29"/>
      <c r="M425" s="29"/>
    </row>
    <row r="426" spans="2:13" ht="17.399999999999999" x14ac:dyDescent="0.45">
      <c r="B426" s="17"/>
      <c r="C426" s="18">
        <v>0</v>
      </c>
      <c r="D426" s="26"/>
      <c r="E426" s="26"/>
      <c r="F426" s="18"/>
      <c r="H426" s="15"/>
      <c r="I426" s="14"/>
      <c r="J426" s="29"/>
      <c r="K426" s="29"/>
      <c r="L426" s="29"/>
      <c r="M426" s="29"/>
    </row>
    <row r="427" spans="2:13" ht="17.399999999999999" x14ac:dyDescent="0.45">
      <c r="B427" s="17"/>
      <c r="C427" s="18">
        <v>0</v>
      </c>
      <c r="D427" s="18"/>
      <c r="E427" s="18"/>
      <c r="F427" s="18"/>
      <c r="H427" s="15"/>
      <c r="I427" s="14"/>
      <c r="J427" s="29"/>
      <c r="K427" s="29"/>
      <c r="L427" s="29"/>
      <c r="M427" s="29"/>
    </row>
    <row r="428" spans="2:13" ht="18" thickBot="1" x14ac:dyDescent="0.5">
      <c r="B428" s="17"/>
      <c r="C428" s="18">
        <v>0</v>
      </c>
      <c r="D428" s="18"/>
      <c r="E428" s="18"/>
      <c r="F428" s="18"/>
      <c r="H428" s="16"/>
      <c r="I428" s="14"/>
      <c r="J428" s="30"/>
      <c r="K428" s="30"/>
      <c r="L428" s="30"/>
      <c r="M428" s="30"/>
    </row>
    <row r="429" spans="2:13" ht="21.6" thickBot="1" x14ac:dyDescent="0.55000000000000004">
      <c r="B429" s="17"/>
      <c r="C429" s="18">
        <v>0</v>
      </c>
      <c r="D429" s="19"/>
      <c r="E429" s="19"/>
      <c r="F429" s="19"/>
      <c r="H429" s="12">
        <f>SUM(H417:H428)</f>
        <v>6</v>
      </c>
      <c r="I429" s="39" t="str">
        <f>IF(H429=6,"YA NO PUEDE SOLICITAR DIAS ADMINISTRATIVOS","PUEDE SOLICITAR DIAS ADMINISTRATIVOS")</f>
        <v>YA NO PUEDE SOLICITAR DIAS ADMINISTRATIVOS</v>
      </c>
      <c r="J429" s="40"/>
      <c r="K429" s="40"/>
      <c r="L429" s="40"/>
      <c r="M429" s="41"/>
    </row>
    <row r="430" spans="2:13" ht="21.6" thickBot="1" x14ac:dyDescent="0.55000000000000004">
      <c r="B430" s="17"/>
      <c r="C430" s="18">
        <v>0</v>
      </c>
      <c r="D430" s="19"/>
      <c r="E430" s="19"/>
      <c r="F430" s="19"/>
      <c r="H430" s="23">
        <f>6-H429</f>
        <v>0</v>
      </c>
      <c r="I430" s="39" t="str">
        <f>IF(H430=0,"YA NO CUENTA CON ADMINISTRATIVOS","OK")</f>
        <v>YA NO CUENTA CON ADMINISTRATIVOS</v>
      </c>
      <c r="J430" s="40"/>
      <c r="K430" s="40"/>
      <c r="L430" s="40"/>
      <c r="M430" s="41"/>
    </row>
    <row r="431" spans="2:13" ht="17.399999999999999" x14ac:dyDescent="0.45">
      <c r="B431" s="17"/>
      <c r="C431" s="18">
        <v>0</v>
      </c>
      <c r="D431" s="19"/>
      <c r="E431" s="19"/>
      <c r="F431" s="19"/>
      <c r="H431" s="1"/>
    </row>
    <row r="432" spans="2:13" ht="17.399999999999999" x14ac:dyDescent="0.45">
      <c r="B432" s="17"/>
      <c r="C432" s="18">
        <v>0</v>
      </c>
      <c r="D432" s="19"/>
      <c r="E432" s="19"/>
      <c r="F432" s="19"/>
    </row>
    <row r="433" spans="2:13" ht="17.399999999999999" x14ac:dyDescent="0.45">
      <c r="B433" s="17"/>
      <c r="C433" s="18">
        <v>0</v>
      </c>
      <c r="D433" s="19"/>
      <c r="E433" s="19"/>
      <c r="F433" s="19"/>
      <c r="H433" s="24" t="s">
        <v>67</v>
      </c>
      <c r="I433" s="24"/>
      <c r="J433" s="24"/>
      <c r="K433" s="25"/>
      <c r="L433" s="25"/>
    </row>
    <row r="434" spans="2:13" ht="17.399999999999999" x14ac:dyDescent="0.45">
      <c r="B434" s="17"/>
      <c r="C434" s="18">
        <v>0</v>
      </c>
      <c r="D434" s="19"/>
      <c r="E434" s="19"/>
      <c r="F434" s="19"/>
      <c r="H434" s="24" t="s">
        <v>30</v>
      </c>
      <c r="K434" s="25">
        <v>45334</v>
      </c>
      <c r="L434" s="32" t="s">
        <v>75</v>
      </c>
      <c r="M434" s="33" t="s">
        <v>27</v>
      </c>
    </row>
    <row r="435" spans="2:13" ht="17.399999999999999" x14ac:dyDescent="0.45">
      <c r="B435" s="17"/>
      <c r="C435" s="18">
        <v>0</v>
      </c>
      <c r="D435" s="19"/>
      <c r="E435" s="19"/>
      <c r="F435" s="19"/>
      <c r="H435" s="24" t="s">
        <v>89</v>
      </c>
      <c r="K435" s="25">
        <v>45658</v>
      </c>
      <c r="L435" s="25">
        <v>46022</v>
      </c>
    </row>
    <row r="436" spans="2:13" ht="17.399999999999999" x14ac:dyDescent="0.45">
      <c r="B436" s="17"/>
      <c r="C436" s="18">
        <v>0</v>
      </c>
      <c r="D436" s="19"/>
      <c r="E436" s="19"/>
      <c r="F436" s="19"/>
    </row>
    <row r="437" spans="2:13" ht="17.399999999999999" x14ac:dyDescent="0.45">
      <c r="B437" s="17"/>
      <c r="C437" s="18">
        <v>0</v>
      </c>
      <c r="D437" s="19"/>
      <c r="E437" s="19"/>
      <c r="F437" s="19"/>
    </row>
    <row r="438" spans="2:13" ht="17.399999999999999" x14ac:dyDescent="0.45">
      <c r="B438" s="17"/>
      <c r="C438" s="18">
        <v>0</v>
      </c>
      <c r="D438" s="19"/>
      <c r="E438" s="19"/>
      <c r="F438" s="19"/>
    </row>
    <row r="439" spans="2:13" ht="17.399999999999999" x14ac:dyDescent="0.45">
      <c r="B439" s="17"/>
      <c r="C439" s="18">
        <v>0</v>
      </c>
      <c r="D439" s="19"/>
      <c r="E439" s="19"/>
      <c r="F439" s="19"/>
    </row>
    <row r="440" spans="2:13" ht="17.399999999999999" x14ac:dyDescent="0.45">
      <c r="B440" s="17"/>
      <c r="C440" s="18">
        <v>0</v>
      </c>
      <c r="D440" s="19"/>
      <c r="E440" s="19"/>
      <c r="F440" s="19"/>
    </row>
    <row r="441" spans="2:13" ht="17.399999999999999" x14ac:dyDescent="0.45">
      <c r="B441" s="17"/>
      <c r="C441" s="18">
        <v>0</v>
      </c>
      <c r="D441" s="19"/>
      <c r="E441" s="19"/>
      <c r="F441" s="19"/>
    </row>
    <row r="442" spans="2:13" ht="18" thickBot="1" x14ac:dyDescent="0.5">
      <c r="B442" s="17"/>
      <c r="C442" s="20">
        <v>0</v>
      </c>
      <c r="D442" s="21"/>
      <c r="E442" s="21"/>
      <c r="F442" s="21"/>
    </row>
    <row r="443" spans="2:13" ht="21.6" thickBot="1" x14ac:dyDescent="0.55000000000000004">
      <c r="B443" s="7">
        <f>+D417-E417</f>
        <v>10</v>
      </c>
      <c r="C443" s="42" t="str">
        <f>IF(D417&lt;=E417,"YA NO TIENE FERIADOS","PUEDE SOLICITAR DIAS FERIADOS")</f>
        <v>PUEDE SOLICITAR DIAS FERIADOS</v>
      </c>
      <c r="D443" s="43"/>
      <c r="E443" s="43"/>
      <c r="F443" s="44"/>
    </row>
    <row r="444" spans="2:13" ht="19.2" thickBot="1" x14ac:dyDescent="0.5">
      <c r="C444" s="45" t="str">
        <f>IF(E417&gt;D417,"EXISTE UN ERROR","OK")</f>
        <v>OK</v>
      </c>
      <c r="D444" s="46"/>
      <c r="E444" s="46"/>
      <c r="F444" s="47"/>
    </row>
    <row r="447" spans="2:13" ht="19.2" thickBot="1" x14ac:dyDescent="0.5">
      <c r="B447" s="22" t="s">
        <v>17</v>
      </c>
      <c r="H447" s="22" t="str">
        <f>+B447</f>
        <v>SALAZAR PONCE JESSICA DEL CARMEN</v>
      </c>
    </row>
    <row r="448" spans="2:13" ht="18.600000000000001" thickBot="1" x14ac:dyDescent="0.4">
      <c r="B448" s="5" t="s">
        <v>0</v>
      </c>
      <c r="C448" s="5" t="s">
        <v>1</v>
      </c>
      <c r="D448" s="5" t="s">
        <v>11</v>
      </c>
      <c r="E448" s="6" t="s">
        <v>2</v>
      </c>
      <c r="F448" s="6" t="s">
        <v>7</v>
      </c>
      <c r="H448" s="2" t="s">
        <v>3</v>
      </c>
      <c r="I448" s="3" t="s">
        <v>4</v>
      </c>
      <c r="J448" s="3" t="s">
        <v>5</v>
      </c>
      <c r="K448" s="3" t="s">
        <v>6</v>
      </c>
      <c r="L448" s="3" t="s">
        <v>7</v>
      </c>
      <c r="M448" s="4" t="s">
        <v>8</v>
      </c>
    </row>
    <row r="449" spans="2:13" ht="17.399999999999999" x14ac:dyDescent="0.45">
      <c r="B449" s="8">
        <v>10</v>
      </c>
      <c r="C449" s="9">
        <v>0</v>
      </c>
      <c r="D449" s="10">
        <f>+B449+C449</f>
        <v>10</v>
      </c>
      <c r="E449" s="10">
        <f>SUM(B450:B474)</f>
        <v>10</v>
      </c>
      <c r="F449" s="11"/>
      <c r="H449" s="13">
        <v>1</v>
      </c>
      <c r="I449" s="14"/>
      <c r="J449" s="27">
        <v>45702</v>
      </c>
      <c r="K449" s="27">
        <v>45702</v>
      </c>
      <c r="L449" s="29"/>
      <c r="M449" s="28"/>
    </row>
    <row r="450" spans="2:13" ht="17.399999999999999" x14ac:dyDescent="0.45">
      <c r="B450" s="17">
        <v>10</v>
      </c>
      <c r="C450" s="18">
        <v>0</v>
      </c>
      <c r="D450" s="26">
        <v>45793</v>
      </c>
      <c r="E450" s="26">
        <v>45807</v>
      </c>
      <c r="F450" s="18"/>
      <c r="H450" s="15">
        <v>0.5</v>
      </c>
      <c r="I450" s="14" t="s">
        <v>84</v>
      </c>
      <c r="J450" s="31">
        <v>45716</v>
      </c>
      <c r="K450" s="31">
        <v>45716</v>
      </c>
      <c r="L450" s="29"/>
      <c r="M450" s="29"/>
    </row>
    <row r="451" spans="2:13" ht="17.399999999999999" x14ac:dyDescent="0.45">
      <c r="B451" s="17"/>
      <c r="C451" s="18">
        <v>0</v>
      </c>
      <c r="D451" s="26"/>
      <c r="E451" s="26"/>
      <c r="F451" s="18"/>
      <c r="H451" s="15">
        <v>1</v>
      </c>
      <c r="I451" s="14"/>
      <c r="J451" s="31">
        <v>45768</v>
      </c>
      <c r="K451" s="31">
        <v>45768</v>
      </c>
      <c r="L451" s="29"/>
      <c r="M451" s="29"/>
    </row>
    <row r="452" spans="2:13" ht="17.399999999999999" x14ac:dyDescent="0.45">
      <c r="B452" s="17"/>
      <c r="C452" s="18">
        <v>0</v>
      </c>
      <c r="D452" s="26"/>
      <c r="E452" s="26"/>
      <c r="F452" s="18"/>
      <c r="H452" s="15">
        <v>0.5</v>
      </c>
      <c r="I452" s="14" t="s">
        <v>10</v>
      </c>
      <c r="J452" s="31">
        <v>45776</v>
      </c>
      <c r="K452" s="31">
        <v>45776</v>
      </c>
      <c r="L452" s="29"/>
      <c r="M452" s="29"/>
    </row>
    <row r="453" spans="2:13" ht="17.399999999999999" x14ac:dyDescent="0.45">
      <c r="B453" s="17"/>
      <c r="C453" s="18">
        <v>0</v>
      </c>
      <c r="D453" s="26"/>
      <c r="E453" s="26"/>
      <c r="F453" s="18"/>
      <c r="H453" s="15">
        <v>3</v>
      </c>
      <c r="I453" s="14"/>
      <c r="J453" s="31">
        <v>45790</v>
      </c>
      <c r="K453" s="31">
        <v>45792</v>
      </c>
      <c r="L453" s="29"/>
      <c r="M453" s="29"/>
    </row>
    <row r="454" spans="2:13" ht="17.399999999999999" x14ac:dyDescent="0.45">
      <c r="B454" s="17"/>
      <c r="C454" s="18">
        <v>0</v>
      </c>
      <c r="D454" s="26"/>
      <c r="E454" s="26"/>
      <c r="F454" s="18"/>
      <c r="H454" s="15"/>
      <c r="I454" s="14"/>
      <c r="J454" s="29"/>
      <c r="K454" s="29"/>
      <c r="L454" s="29"/>
      <c r="M454" s="29"/>
    </row>
    <row r="455" spans="2:13" ht="17.399999999999999" x14ac:dyDescent="0.45">
      <c r="B455" s="17"/>
      <c r="C455" s="18">
        <v>0</v>
      </c>
      <c r="D455" s="26"/>
      <c r="E455" s="26"/>
      <c r="F455" s="18"/>
      <c r="H455" s="15"/>
      <c r="I455" s="14"/>
      <c r="J455" s="29"/>
      <c r="K455" s="29"/>
      <c r="L455" s="29"/>
      <c r="M455" s="29"/>
    </row>
    <row r="456" spans="2:13" ht="17.399999999999999" x14ac:dyDescent="0.45">
      <c r="B456" s="17"/>
      <c r="C456" s="18">
        <v>0</v>
      </c>
      <c r="D456" s="26"/>
      <c r="E456" s="26"/>
      <c r="F456" s="18"/>
      <c r="H456" s="15"/>
      <c r="I456" s="14"/>
      <c r="J456" s="29"/>
      <c r="K456" s="29"/>
      <c r="L456" s="29"/>
      <c r="M456" s="29"/>
    </row>
    <row r="457" spans="2:13" ht="17.399999999999999" x14ac:dyDescent="0.45">
      <c r="B457" s="17"/>
      <c r="C457" s="18">
        <v>0</v>
      </c>
      <c r="D457" s="26"/>
      <c r="E457" s="26"/>
      <c r="F457" s="18"/>
      <c r="H457" s="15"/>
      <c r="I457" s="14"/>
      <c r="J457" s="29"/>
      <c r="K457" s="29"/>
      <c r="L457" s="29"/>
      <c r="M457" s="29"/>
    </row>
    <row r="458" spans="2:13" ht="17.399999999999999" x14ac:dyDescent="0.45">
      <c r="B458" s="17"/>
      <c r="C458" s="18">
        <v>0</v>
      </c>
      <c r="D458" s="26"/>
      <c r="E458" s="26"/>
      <c r="F458" s="18"/>
      <c r="H458" s="15"/>
      <c r="I458" s="14"/>
      <c r="J458" s="29"/>
      <c r="K458" s="29"/>
      <c r="L458" s="29"/>
      <c r="M458" s="29"/>
    </row>
    <row r="459" spans="2:13" ht="17.399999999999999" x14ac:dyDescent="0.45">
      <c r="B459" s="17"/>
      <c r="C459" s="18">
        <v>0</v>
      </c>
      <c r="D459" s="18"/>
      <c r="E459" s="18"/>
      <c r="F459" s="18"/>
      <c r="H459" s="15"/>
      <c r="I459" s="14"/>
      <c r="J459" s="29"/>
      <c r="K459" s="29"/>
      <c r="L459" s="29"/>
      <c r="M459" s="29"/>
    </row>
    <row r="460" spans="2:13" ht="18" thickBot="1" x14ac:dyDescent="0.5">
      <c r="B460" s="17"/>
      <c r="C460" s="18">
        <v>0</v>
      </c>
      <c r="D460" s="18"/>
      <c r="E460" s="18"/>
      <c r="F460" s="18"/>
      <c r="H460" s="16"/>
      <c r="I460" s="14"/>
      <c r="J460" s="30"/>
      <c r="K460" s="30"/>
      <c r="L460" s="30"/>
      <c r="M460" s="30"/>
    </row>
    <row r="461" spans="2:13" ht="21.6" thickBot="1" x14ac:dyDescent="0.55000000000000004">
      <c r="B461" s="17"/>
      <c r="C461" s="18">
        <v>0</v>
      </c>
      <c r="D461" s="19"/>
      <c r="E461" s="19"/>
      <c r="F461" s="19"/>
      <c r="H461" s="12">
        <f>SUM(H449:H460)</f>
        <v>6</v>
      </c>
      <c r="I461" s="39" t="str">
        <f>IF(H461=6,"YA NO PUEDE SOLICITAR DIAS ADMINISTRATIVOS","PUEDE SOLICITAR DIAS ADMINISTRATIVOS")</f>
        <v>YA NO PUEDE SOLICITAR DIAS ADMINISTRATIVOS</v>
      </c>
      <c r="J461" s="40"/>
      <c r="K461" s="40"/>
      <c r="L461" s="40"/>
      <c r="M461" s="41"/>
    </row>
    <row r="462" spans="2:13" ht="21.6" thickBot="1" x14ac:dyDescent="0.55000000000000004">
      <c r="B462" s="17"/>
      <c r="C462" s="18">
        <v>0</v>
      </c>
      <c r="D462" s="19"/>
      <c r="E462" s="19"/>
      <c r="F462" s="19"/>
      <c r="H462" s="23">
        <f>6-H461</f>
        <v>0</v>
      </c>
      <c r="I462" s="39" t="str">
        <f>IF(H462=0,"YA NO CUENTA CON ADMINISTRATIVOS","OK")</f>
        <v>YA NO CUENTA CON ADMINISTRATIVOS</v>
      </c>
      <c r="J462" s="40"/>
      <c r="K462" s="40"/>
      <c r="L462" s="40"/>
      <c r="M462" s="41"/>
    </row>
    <row r="463" spans="2:13" ht="17.399999999999999" x14ac:dyDescent="0.45">
      <c r="B463" s="17"/>
      <c r="C463" s="18">
        <v>0</v>
      </c>
      <c r="D463" s="19"/>
      <c r="E463" s="19"/>
      <c r="F463" s="19"/>
      <c r="H463" s="1"/>
    </row>
    <row r="464" spans="2:13" ht="17.399999999999999" x14ac:dyDescent="0.45">
      <c r="B464" s="17"/>
      <c r="C464" s="18">
        <v>0</v>
      </c>
      <c r="D464" s="19"/>
      <c r="E464" s="19"/>
      <c r="F464" s="19"/>
    </row>
    <row r="465" spans="2:13" ht="17.399999999999999" x14ac:dyDescent="0.45">
      <c r="B465" s="17"/>
      <c r="C465" s="18">
        <v>0</v>
      </c>
      <c r="D465" s="19"/>
      <c r="E465" s="19"/>
      <c r="F465" s="19"/>
      <c r="H465" s="24" t="s">
        <v>67</v>
      </c>
      <c r="I465" s="24"/>
      <c r="J465" s="24"/>
      <c r="K465" s="25"/>
      <c r="L465" s="25"/>
    </row>
    <row r="466" spans="2:13" ht="17.399999999999999" x14ac:dyDescent="0.45">
      <c r="B466" s="17"/>
      <c r="C466" s="18">
        <v>0</v>
      </c>
      <c r="D466" s="19"/>
      <c r="E466" s="19"/>
      <c r="F466" s="19"/>
      <c r="H466" s="24" t="s">
        <v>79</v>
      </c>
      <c r="K466" s="25">
        <v>45415</v>
      </c>
      <c r="L466" s="32" t="s">
        <v>80</v>
      </c>
      <c r="M466" s="33" t="s">
        <v>27</v>
      </c>
    </row>
    <row r="467" spans="2:13" ht="17.399999999999999" x14ac:dyDescent="0.45">
      <c r="B467" s="17"/>
      <c r="C467" s="18">
        <v>0</v>
      </c>
      <c r="D467" s="19"/>
      <c r="E467" s="19"/>
      <c r="F467" s="19"/>
      <c r="H467" s="24" t="s">
        <v>89</v>
      </c>
      <c r="K467" s="25">
        <v>45658</v>
      </c>
      <c r="L467" s="25">
        <v>46022</v>
      </c>
    </row>
    <row r="468" spans="2:13" ht="17.399999999999999" x14ac:dyDescent="0.45">
      <c r="B468" s="17"/>
      <c r="C468" s="18">
        <v>0</v>
      </c>
      <c r="D468" s="19"/>
      <c r="E468" s="19"/>
      <c r="F468" s="19"/>
    </row>
    <row r="469" spans="2:13" ht="17.399999999999999" x14ac:dyDescent="0.45">
      <c r="B469" s="17"/>
      <c r="C469" s="18">
        <v>0</v>
      </c>
      <c r="D469" s="19"/>
      <c r="E469" s="19"/>
      <c r="F469" s="19"/>
    </row>
    <row r="470" spans="2:13" ht="17.399999999999999" x14ac:dyDescent="0.45">
      <c r="B470" s="17"/>
      <c r="C470" s="18">
        <v>0</v>
      </c>
      <c r="D470" s="19"/>
      <c r="E470" s="19"/>
      <c r="F470" s="19"/>
    </row>
    <row r="471" spans="2:13" ht="17.399999999999999" x14ac:dyDescent="0.45">
      <c r="B471" s="17"/>
      <c r="C471" s="18">
        <v>0</v>
      </c>
      <c r="D471" s="19"/>
      <c r="E471" s="19"/>
      <c r="F471" s="19"/>
    </row>
    <row r="472" spans="2:13" ht="17.399999999999999" x14ac:dyDescent="0.45">
      <c r="B472" s="17"/>
      <c r="C472" s="18">
        <v>0</v>
      </c>
      <c r="D472" s="19"/>
      <c r="E472" s="19"/>
      <c r="F472" s="19"/>
    </row>
    <row r="473" spans="2:13" ht="17.399999999999999" x14ac:dyDescent="0.45">
      <c r="B473" s="17"/>
      <c r="C473" s="18">
        <v>0</v>
      </c>
      <c r="D473" s="19"/>
      <c r="E473" s="19"/>
      <c r="F473" s="19"/>
    </row>
    <row r="474" spans="2:13" ht="18" thickBot="1" x14ac:dyDescent="0.5">
      <c r="B474" s="17"/>
      <c r="C474" s="20">
        <v>0</v>
      </c>
      <c r="D474" s="21"/>
      <c r="E474" s="21"/>
      <c r="F474" s="21"/>
    </row>
    <row r="475" spans="2:13" ht="21.6" thickBot="1" x14ac:dyDescent="0.55000000000000004">
      <c r="B475" s="7">
        <f>+D449-E449</f>
        <v>0</v>
      </c>
      <c r="C475" s="42" t="str">
        <f>IF(D449&lt;=E449,"YA NO TIENE FERIADOS","PUEDE SOLICITAR DIAS FERIADOS")</f>
        <v>YA NO TIENE FERIADOS</v>
      </c>
      <c r="D475" s="43"/>
      <c r="E475" s="43"/>
      <c r="F475" s="44"/>
    </row>
    <row r="476" spans="2:13" ht="19.2" thickBot="1" x14ac:dyDescent="0.5">
      <c r="C476" s="45" t="str">
        <f>IF(E449&gt;D449,"EXISTE UN ERROR","OK")</f>
        <v>OK</v>
      </c>
      <c r="D476" s="46"/>
      <c r="E476" s="46"/>
      <c r="F476" s="47"/>
    </row>
    <row r="479" spans="2:13" ht="19.2" thickBot="1" x14ac:dyDescent="0.5">
      <c r="B479" s="22" t="s">
        <v>81</v>
      </c>
      <c r="H479" s="22" t="str">
        <f>+B479</f>
        <v>SANCHEZ SAAVEDRA CLAUDIA ANDREA</v>
      </c>
    </row>
    <row r="480" spans="2:13" ht="18.600000000000001" thickBot="1" x14ac:dyDescent="0.4">
      <c r="B480" s="5" t="s">
        <v>0</v>
      </c>
      <c r="C480" s="5" t="s">
        <v>1</v>
      </c>
      <c r="D480" s="5" t="s">
        <v>11</v>
      </c>
      <c r="E480" s="6" t="s">
        <v>2</v>
      </c>
      <c r="F480" s="6" t="s">
        <v>7</v>
      </c>
      <c r="H480" s="2" t="s">
        <v>3</v>
      </c>
      <c r="I480" s="3" t="s">
        <v>4</v>
      </c>
      <c r="J480" s="3" t="s">
        <v>5</v>
      </c>
      <c r="K480" s="3" t="s">
        <v>6</v>
      </c>
      <c r="L480" s="3" t="s">
        <v>7</v>
      </c>
      <c r="M480" s="4" t="s">
        <v>8</v>
      </c>
    </row>
    <row r="481" spans="2:13" ht="17.399999999999999" x14ac:dyDescent="0.45">
      <c r="B481" s="8">
        <v>0</v>
      </c>
      <c r="C481" s="9">
        <v>0</v>
      </c>
      <c r="D481" s="10">
        <f>+B481+C481</f>
        <v>0</v>
      </c>
      <c r="E481" s="10">
        <f>SUM(B482:B506)</f>
        <v>0</v>
      </c>
      <c r="F481" s="11"/>
      <c r="H481" s="13">
        <v>2</v>
      </c>
      <c r="I481" s="14"/>
      <c r="J481" s="27">
        <v>45729</v>
      </c>
      <c r="K481" s="27">
        <v>45730</v>
      </c>
      <c r="L481" s="35" t="s">
        <v>112</v>
      </c>
      <c r="M481" s="28"/>
    </row>
    <row r="482" spans="2:13" ht="17.399999999999999" x14ac:dyDescent="0.45">
      <c r="B482" s="17"/>
      <c r="C482" s="18">
        <v>0</v>
      </c>
      <c r="D482" s="26"/>
      <c r="E482" s="26"/>
      <c r="F482" s="18"/>
      <c r="H482" s="15">
        <v>1</v>
      </c>
      <c r="I482" s="14"/>
      <c r="J482" s="31">
        <v>45768</v>
      </c>
      <c r="K482" s="31">
        <v>45768</v>
      </c>
      <c r="L482" s="29"/>
      <c r="M482" s="29"/>
    </row>
    <row r="483" spans="2:13" ht="17.399999999999999" x14ac:dyDescent="0.45">
      <c r="B483" s="17"/>
      <c r="C483" s="18">
        <v>0</v>
      </c>
      <c r="D483" s="26"/>
      <c r="E483" s="26"/>
      <c r="F483" s="18"/>
      <c r="H483" s="15">
        <v>1</v>
      </c>
      <c r="I483" s="14"/>
      <c r="J483" s="31">
        <v>45793</v>
      </c>
      <c r="K483" s="31">
        <v>45793</v>
      </c>
      <c r="L483" s="29"/>
      <c r="M483" s="29"/>
    </row>
    <row r="484" spans="2:13" ht="17.399999999999999" x14ac:dyDescent="0.45">
      <c r="B484" s="17"/>
      <c r="C484" s="18">
        <v>0</v>
      </c>
      <c r="D484" s="26"/>
      <c r="E484" s="26"/>
      <c r="F484" s="18"/>
      <c r="H484" s="15">
        <v>1</v>
      </c>
      <c r="I484" s="14"/>
      <c r="J484" s="31">
        <v>45831</v>
      </c>
      <c r="K484" s="31">
        <v>45831</v>
      </c>
      <c r="L484" s="29"/>
      <c r="M484" s="29"/>
    </row>
    <row r="485" spans="2:13" ht="17.399999999999999" x14ac:dyDescent="0.45">
      <c r="B485" s="17"/>
      <c r="C485" s="18">
        <v>0</v>
      </c>
      <c r="D485" s="26"/>
      <c r="E485" s="26"/>
      <c r="F485" s="18"/>
      <c r="H485" s="15">
        <v>1</v>
      </c>
      <c r="I485" s="14"/>
      <c r="J485" s="31">
        <v>45838</v>
      </c>
      <c r="K485" s="31">
        <v>45838</v>
      </c>
      <c r="L485" s="29"/>
      <c r="M485" s="29"/>
    </row>
    <row r="486" spans="2:13" ht="17.399999999999999" x14ac:dyDescent="0.45">
      <c r="B486" s="17"/>
      <c r="C486" s="18">
        <v>0</v>
      </c>
      <c r="D486" s="26"/>
      <c r="E486" s="26"/>
      <c r="F486" s="18"/>
      <c r="H486" s="15"/>
      <c r="I486" s="14"/>
      <c r="J486" s="29"/>
      <c r="K486" s="29"/>
      <c r="L486" s="29"/>
      <c r="M486" s="29"/>
    </row>
    <row r="487" spans="2:13" ht="17.399999999999999" x14ac:dyDescent="0.45">
      <c r="B487" s="17"/>
      <c r="C487" s="18">
        <v>0</v>
      </c>
      <c r="D487" s="26"/>
      <c r="E487" s="26"/>
      <c r="F487" s="18"/>
      <c r="H487" s="15"/>
      <c r="I487" s="14"/>
      <c r="J487" s="29"/>
      <c r="K487" s="29"/>
      <c r="L487" s="29"/>
      <c r="M487" s="29"/>
    </row>
    <row r="488" spans="2:13" ht="17.399999999999999" x14ac:dyDescent="0.45">
      <c r="B488" s="17"/>
      <c r="C488" s="18">
        <v>0</v>
      </c>
      <c r="D488" s="26"/>
      <c r="E488" s="26"/>
      <c r="F488" s="18"/>
      <c r="H488" s="15"/>
      <c r="I488" s="14"/>
      <c r="J488" s="29"/>
      <c r="K488" s="29"/>
      <c r="L488" s="29"/>
      <c r="M488" s="29"/>
    </row>
    <row r="489" spans="2:13" ht="17.399999999999999" x14ac:dyDescent="0.45">
      <c r="B489" s="17"/>
      <c r="C489" s="18">
        <v>0</v>
      </c>
      <c r="D489" s="26"/>
      <c r="E489" s="26"/>
      <c r="F489" s="18"/>
      <c r="H489" s="15"/>
      <c r="I489" s="14"/>
      <c r="J489" s="29"/>
      <c r="K489" s="29"/>
      <c r="L489" s="29"/>
      <c r="M489" s="29"/>
    </row>
    <row r="490" spans="2:13" ht="17.399999999999999" x14ac:dyDescent="0.45">
      <c r="B490" s="17"/>
      <c r="C490" s="18">
        <v>0</v>
      </c>
      <c r="D490" s="26"/>
      <c r="E490" s="26"/>
      <c r="F490" s="18"/>
      <c r="H490" s="15"/>
      <c r="I490" s="14"/>
      <c r="J490" s="29"/>
      <c r="K490" s="29"/>
      <c r="L490" s="29"/>
      <c r="M490" s="29"/>
    </row>
    <row r="491" spans="2:13" ht="17.399999999999999" x14ac:dyDescent="0.45">
      <c r="B491" s="17"/>
      <c r="C491" s="18">
        <v>0</v>
      </c>
      <c r="D491" s="18"/>
      <c r="E491" s="18"/>
      <c r="F491" s="18"/>
      <c r="H491" s="15"/>
      <c r="I491" s="14"/>
      <c r="J491" s="29"/>
      <c r="K491" s="29"/>
      <c r="L491" s="29"/>
      <c r="M491" s="29"/>
    </row>
    <row r="492" spans="2:13" ht="18" thickBot="1" x14ac:dyDescent="0.5">
      <c r="B492" s="17"/>
      <c r="C492" s="18">
        <v>0</v>
      </c>
      <c r="D492" s="18"/>
      <c r="E492" s="18"/>
      <c r="F492" s="18"/>
      <c r="H492" s="16"/>
      <c r="I492" s="14"/>
      <c r="J492" s="30"/>
      <c r="K492" s="30"/>
      <c r="L492" s="30"/>
      <c r="M492" s="30"/>
    </row>
    <row r="493" spans="2:13" ht="21.6" thickBot="1" x14ac:dyDescent="0.55000000000000004">
      <c r="B493" s="17"/>
      <c r="C493" s="18">
        <v>0</v>
      </c>
      <c r="D493" s="19"/>
      <c r="E493" s="19"/>
      <c r="F493" s="19"/>
      <c r="H493" s="12">
        <f>SUM(H481:H492)</f>
        <v>6</v>
      </c>
      <c r="I493" s="39" t="str">
        <f>IF(H493=6,"YA NO PUEDE SOLICITAR DIAS ADMINISTRATIVOS","PUEDE SOLICITAR DIAS ADMINISTRATIVOS")</f>
        <v>YA NO PUEDE SOLICITAR DIAS ADMINISTRATIVOS</v>
      </c>
      <c r="J493" s="40"/>
      <c r="K493" s="40"/>
      <c r="L493" s="40"/>
      <c r="M493" s="41"/>
    </row>
    <row r="494" spans="2:13" ht="21.6" thickBot="1" x14ac:dyDescent="0.55000000000000004">
      <c r="B494" s="17"/>
      <c r="C494" s="18">
        <v>0</v>
      </c>
      <c r="D494" s="19"/>
      <c r="E494" s="19"/>
      <c r="F494" s="19"/>
      <c r="H494" s="23">
        <f>6-H493</f>
        <v>0</v>
      </c>
      <c r="I494" s="39" t="str">
        <f>IF(H494=0,"YA NO CUENTA CON ADMINISTRATIVOS","OK")</f>
        <v>YA NO CUENTA CON ADMINISTRATIVOS</v>
      </c>
      <c r="J494" s="40"/>
      <c r="K494" s="40"/>
      <c r="L494" s="40"/>
      <c r="M494" s="41"/>
    </row>
    <row r="495" spans="2:13" ht="17.399999999999999" x14ac:dyDescent="0.45">
      <c r="B495" s="17"/>
      <c r="C495" s="18">
        <v>0</v>
      </c>
      <c r="D495" s="19"/>
      <c r="E495" s="19"/>
      <c r="F495" s="19"/>
      <c r="H495" s="1"/>
    </row>
    <row r="496" spans="2:13" ht="17.399999999999999" x14ac:dyDescent="0.45">
      <c r="B496" s="17"/>
      <c r="C496" s="18">
        <v>0</v>
      </c>
      <c r="D496" s="19"/>
      <c r="E496" s="19"/>
      <c r="F496" s="19"/>
    </row>
    <row r="497" spans="2:13" ht="17.399999999999999" x14ac:dyDescent="0.45">
      <c r="B497" s="17"/>
      <c r="C497" s="18">
        <v>0</v>
      </c>
      <c r="D497" s="19"/>
      <c r="E497" s="19"/>
      <c r="F497" s="19"/>
      <c r="H497" s="24" t="s">
        <v>67</v>
      </c>
      <c r="I497" s="24"/>
      <c r="J497" s="24"/>
      <c r="K497" s="25"/>
      <c r="L497" s="25"/>
    </row>
    <row r="498" spans="2:13" ht="17.399999999999999" x14ac:dyDescent="0.45">
      <c r="B498" s="17"/>
      <c r="C498" s="18">
        <v>0</v>
      </c>
      <c r="D498" s="19"/>
      <c r="E498" s="19"/>
      <c r="F498" s="19"/>
      <c r="H498" s="24" t="s">
        <v>30</v>
      </c>
      <c r="K498" s="25">
        <v>45658</v>
      </c>
      <c r="L498" s="32">
        <v>46023</v>
      </c>
      <c r="M498" s="33" t="s">
        <v>27</v>
      </c>
    </row>
    <row r="499" spans="2:13" ht="17.399999999999999" x14ac:dyDescent="0.45">
      <c r="B499" s="17"/>
      <c r="C499" s="18">
        <v>0</v>
      </c>
      <c r="D499" s="19"/>
      <c r="E499" s="19"/>
      <c r="F499" s="19"/>
      <c r="H499" s="24" t="s">
        <v>89</v>
      </c>
      <c r="K499" s="25">
        <v>45677</v>
      </c>
      <c r="L499" s="25">
        <v>45838</v>
      </c>
    </row>
    <row r="500" spans="2:13" ht="17.399999999999999" x14ac:dyDescent="0.45">
      <c r="B500" s="17"/>
      <c r="C500" s="18">
        <v>0</v>
      </c>
      <c r="D500" s="19"/>
      <c r="E500" s="19"/>
      <c r="F500" s="19"/>
    </row>
    <row r="501" spans="2:13" ht="17.399999999999999" x14ac:dyDescent="0.45">
      <c r="B501" s="17"/>
      <c r="C501" s="18">
        <v>0</v>
      </c>
      <c r="D501" s="19"/>
      <c r="E501" s="19"/>
      <c r="F501" s="19"/>
    </row>
    <row r="502" spans="2:13" ht="17.399999999999999" x14ac:dyDescent="0.45">
      <c r="B502" s="17"/>
      <c r="C502" s="18">
        <v>0</v>
      </c>
      <c r="D502" s="19"/>
      <c r="E502" s="19"/>
      <c r="F502" s="19"/>
    </row>
    <row r="503" spans="2:13" ht="17.399999999999999" x14ac:dyDescent="0.45">
      <c r="B503" s="17"/>
      <c r="C503" s="18">
        <v>0</v>
      </c>
      <c r="D503" s="19"/>
      <c r="E503" s="19"/>
      <c r="F503" s="19"/>
    </row>
    <row r="504" spans="2:13" ht="17.399999999999999" x14ac:dyDescent="0.45">
      <c r="B504" s="17"/>
      <c r="C504" s="18">
        <v>0</v>
      </c>
      <c r="D504" s="19"/>
      <c r="E504" s="19"/>
      <c r="F504" s="19"/>
    </row>
    <row r="505" spans="2:13" ht="17.399999999999999" x14ac:dyDescent="0.45">
      <c r="B505" s="17"/>
      <c r="C505" s="18">
        <v>0</v>
      </c>
      <c r="D505" s="19"/>
      <c r="E505" s="19"/>
      <c r="F505" s="19"/>
    </row>
    <row r="506" spans="2:13" ht="18" thickBot="1" x14ac:dyDescent="0.5">
      <c r="B506" s="17"/>
      <c r="C506" s="20">
        <v>0</v>
      </c>
      <c r="D506" s="21"/>
      <c r="E506" s="21"/>
      <c r="F506" s="21"/>
    </row>
    <row r="507" spans="2:13" ht="21.6" thickBot="1" x14ac:dyDescent="0.55000000000000004">
      <c r="B507" s="7">
        <f>+D481-E481</f>
        <v>0</v>
      </c>
      <c r="C507" s="42" t="str">
        <f>IF(D481&lt;=E481,"YA NO TIENE FERIADOS","PUEDE SOLICITAR DIAS FERIADOS")</f>
        <v>YA NO TIENE FERIADOS</v>
      </c>
      <c r="D507" s="43"/>
      <c r="E507" s="43"/>
      <c r="F507" s="44"/>
    </row>
    <row r="508" spans="2:13" ht="19.2" thickBot="1" x14ac:dyDescent="0.5">
      <c r="C508" s="45" t="str">
        <f>IF(E481&gt;D481,"EXISTE UN ERROR","OK")</f>
        <v>OK</v>
      </c>
      <c r="D508" s="46"/>
      <c r="E508" s="46"/>
      <c r="F508" s="47"/>
    </row>
    <row r="511" spans="2:13" ht="19.2" thickBot="1" x14ac:dyDescent="0.5">
      <c r="B511" s="22" t="s">
        <v>14</v>
      </c>
      <c r="H511" s="22" t="str">
        <f>+B511</f>
        <v>VIDAL DIAZ MONICA PAULINA</v>
      </c>
    </row>
    <row r="512" spans="2:13" ht="18.600000000000001" thickBot="1" x14ac:dyDescent="0.4">
      <c r="B512" s="5" t="s">
        <v>0</v>
      </c>
      <c r="C512" s="5" t="s">
        <v>1</v>
      </c>
      <c r="D512" s="5" t="s">
        <v>11</v>
      </c>
      <c r="E512" s="6" t="s">
        <v>2</v>
      </c>
      <c r="F512" s="6" t="s">
        <v>7</v>
      </c>
      <c r="H512" s="2" t="s">
        <v>3</v>
      </c>
      <c r="I512" s="3" t="s">
        <v>4</v>
      </c>
      <c r="J512" s="3" t="s">
        <v>5</v>
      </c>
      <c r="K512" s="3" t="s">
        <v>6</v>
      </c>
      <c r="L512" s="3" t="s">
        <v>7</v>
      </c>
      <c r="M512" s="4" t="s">
        <v>8</v>
      </c>
    </row>
    <row r="513" spans="2:13" ht="17.399999999999999" x14ac:dyDescent="0.45">
      <c r="B513" s="8">
        <v>15</v>
      </c>
      <c r="C513" s="9">
        <v>0</v>
      </c>
      <c r="D513" s="10">
        <f>+B513+C513</f>
        <v>15</v>
      </c>
      <c r="E513" s="10">
        <f>SUM(B514:B538)</f>
        <v>15</v>
      </c>
      <c r="F513" s="11"/>
      <c r="H513" s="13">
        <v>1</v>
      </c>
      <c r="I513" s="14"/>
      <c r="J513" s="27">
        <v>45685</v>
      </c>
      <c r="K513" s="27">
        <v>45685</v>
      </c>
      <c r="L513" s="29"/>
      <c r="M513" s="28"/>
    </row>
    <row r="514" spans="2:13" ht="17.399999999999999" x14ac:dyDescent="0.45">
      <c r="B514" s="17">
        <v>10</v>
      </c>
      <c r="C514" s="18">
        <v>0</v>
      </c>
      <c r="D514" s="26">
        <v>45698</v>
      </c>
      <c r="E514" s="26">
        <v>45709</v>
      </c>
      <c r="F514" s="34" t="s">
        <v>92</v>
      </c>
      <c r="H514" s="15">
        <v>1</v>
      </c>
      <c r="I514" s="14"/>
      <c r="J514" s="31">
        <v>45719</v>
      </c>
      <c r="K514" s="31">
        <v>45719</v>
      </c>
      <c r="L514" s="29"/>
      <c r="M514" s="29"/>
    </row>
    <row r="515" spans="2:13" ht="17.399999999999999" x14ac:dyDescent="0.45">
      <c r="B515" s="17">
        <v>5</v>
      </c>
      <c r="C515" s="18">
        <v>0</v>
      </c>
      <c r="D515" s="26">
        <v>45761</v>
      </c>
      <c r="E515" s="26">
        <v>45768</v>
      </c>
      <c r="F515" s="34" t="s">
        <v>107</v>
      </c>
      <c r="H515" s="15">
        <v>1</v>
      </c>
      <c r="I515" s="14"/>
      <c r="J515" s="31">
        <v>45747</v>
      </c>
      <c r="K515" s="31">
        <v>45747</v>
      </c>
      <c r="L515" s="35" t="s">
        <v>112</v>
      </c>
      <c r="M515" s="29"/>
    </row>
    <row r="516" spans="2:13" ht="17.399999999999999" x14ac:dyDescent="0.45">
      <c r="B516" s="17"/>
      <c r="C516" s="18">
        <v>0</v>
      </c>
      <c r="D516" s="26"/>
      <c r="E516" s="26"/>
      <c r="F516" s="18"/>
      <c r="H516" s="15">
        <v>1</v>
      </c>
      <c r="I516" s="14"/>
      <c r="J516" s="31">
        <v>45758</v>
      </c>
      <c r="K516" s="31">
        <v>45758</v>
      </c>
      <c r="L516" s="29"/>
      <c r="M516" s="29"/>
    </row>
    <row r="517" spans="2:13" ht="17.399999999999999" x14ac:dyDescent="0.45">
      <c r="B517" s="17"/>
      <c r="C517" s="18">
        <v>0</v>
      </c>
      <c r="D517" s="26"/>
      <c r="E517" s="26"/>
      <c r="F517" s="18"/>
      <c r="H517" s="15">
        <v>2</v>
      </c>
      <c r="I517" s="14"/>
      <c r="J517" s="31">
        <v>45769</v>
      </c>
      <c r="K517" s="31">
        <v>45770</v>
      </c>
      <c r="L517" s="29"/>
      <c r="M517" s="29"/>
    </row>
    <row r="518" spans="2:13" ht="17.399999999999999" x14ac:dyDescent="0.45">
      <c r="B518" s="17"/>
      <c r="C518" s="18">
        <v>0</v>
      </c>
      <c r="D518" s="26"/>
      <c r="E518" s="26"/>
      <c r="F518" s="18"/>
      <c r="H518" s="15"/>
      <c r="I518" s="14"/>
      <c r="J518" s="29"/>
      <c r="K518" s="29"/>
      <c r="L518" s="29"/>
      <c r="M518" s="29"/>
    </row>
    <row r="519" spans="2:13" ht="17.399999999999999" x14ac:dyDescent="0.45">
      <c r="B519" s="17"/>
      <c r="C519" s="18">
        <v>0</v>
      </c>
      <c r="D519" s="26"/>
      <c r="E519" s="26"/>
      <c r="F519" s="18"/>
      <c r="H519" s="15"/>
      <c r="I519" s="14"/>
      <c r="J519" s="29"/>
      <c r="K519" s="29"/>
      <c r="L519" s="29"/>
      <c r="M519" s="29"/>
    </row>
    <row r="520" spans="2:13" ht="17.399999999999999" x14ac:dyDescent="0.45">
      <c r="B520" s="17"/>
      <c r="C520" s="18">
        <v>0</v>
      </c>
      <c r="D520" s="26"/>
      <c r="E520" s="26"/>
      <c r="F520" s="18"/>
      <c r="H520" s="15"/>
      <c r="I520" s="14"/>
      <c r="J520" s="29"/>
      <c r="K520" s="29"/>
      <c r="L520" s="29"/>
      <c r="M520" s="29"/>
    </row>
    <row r="521" spans="2:13" ht="17.399999999999999" x14ac:dyDescent="0.45">
      <c r="B521" s="17"/>
      <c r="C521" s="18">
        <v>0</v>
      </c>
      <c r="D521" s="26"/>
      <c r="E521" s="26"/>
      <c r="F521" s="18"/>
      <c r="H521" s="15"/>
      <c r="I521" s="14"/>
      <c r="J521" s="29"/>
      <c r="K521" s="29"/>
      <c r="L521" s="29"/>
      <c r="M521" s="29"/>
    </row>
    <row r="522" spans="2:13" ht="17.399999999999999" x14ac:dyDescent="0.45">
      <c r="B522" s="17"/>
      <c r="C522" s="18">
        <v>0</v>
      </c>
      <c r="D522" s="26"/>
      <c r="E522" s="26"/>
      <c r="F522" s="18"/>
      <c r="H522" s="15"/>
      <c r="I522" s="14"/>
      <c r="J522" s="29"/>
      <c r="K522" s="29"/>
      <c r="L522" s="29"/>
      <c r="M522" s="29"/>
    </row>
    <row r="523" spans="2:13" ht="17.399999999999999" x14ac:dyDescent="0.45">
      <c r="B523" s="17"/>
      <c r="C523" s="18">
        <v>0</v>
      </c>
      <c r="D523" s="18"/>
      <c r="E523" s="18"/>
      <c r="F523" s="18"/>
      <c r="H523" s="15"/>
      <c r="I523" s="14"/>
      <c r="J523" s="29"/>
      <c r="K523" s="29"/>
      <c r="L523" s="29"/>
      <c r="M523" s="29"/>
    </row>
    <row r="524" spans="2:13" ht="18" thickBot="1" x14ac:dyDescent="0.5">
      <c r="B524" s="17"/>
      <c r="C524" s="18">
        <v>0</v>
      </c>
      <c r="D524" s="18"/>
      <c r="E524" s="18"/>
      <c r="F524" s="18"/>
      <c r="H524" s="16"/>
      <c r="I524" s="14"/>
      <c r="J524" s="30"/>
      <c r="K524" s="30"/>
      <c r="L524" s="30"/>
      <c r="M524" s="30"/>
    </row>
    <row r="525" spans="2:13" ht="21.6" thickBot="1" x14ac:dyDescent="0.55000000000000004">
      <c r="B525" s="17"/>
      <c r="C525" s="18">
        <v>0</v>
      </c>
      <c r="D525" s="19"/>
      <c r="E525" s="19"/>
      <c r="F525" s="19"/>
      <c r="H525" s="12">
        <f>SUM(H513:H524)</f>
        <v>6</v>
      </c>
      <c r="I525" s="39" t="str">
        <f>IF(H525=6,"YA NO PUEDE SOLICITAR DIAS ADMINISTRATIVOS","PUEDE SOLICITAR DIAS ADMINISTRATIVOS")</f>
        <v>YA NO PUEDE SOLICITAR DIAS ADMINISTRATIVOS</v>
      </c>
      <c r="J525" s="40"/>
      <c r="K525" s="40"/>
      <c r="L525" s="40"/>
      <c r="M525" s="41"/>
    </row>
    <row r="526" spans="2:13" ht="21.6" thickBot="1" x14ac:dyDescent="0.55000000000000004">
      <c r="B526" s="17"/>
      <c r="C526" s="18">
        <v>0</v>
      </c>
      <c r="D526" s="19"/>
      <c r="E526" s="19"/>
      <c r="F526" s="19"/>
      <c r="H526" s="23">
        <f>6-H525</f>
        <v>0</v>
      </c>
      <c r="I526" s="39" t="str">
        <f>IF(H526=0,"YA NO CUENTA CON ADMINISTRATIVOS","OK")</f>
        <v>YA NO CUENTA CON ADMINISTRATIVOS</v>
      </c>
      <c r="J526" s="40"/>
      <c r="K526" s="40"/>
      <c r="L526" s="40"/>
      <c r="M526" s="41"/>
    </row>
    <row r="527" spans="2:13" ht="17.399999999999999" x14ac:dyDescent="0.45">
      <c r="B527" s="17"/>
      <c r="C527" s="18">
        <v>0</v>
      </c>
      <c r="D527" s="19"/>
      <c r="E527" s="19"/>
      <c r="F527" s="19"/>
      <c r="H527" s="1"/>
    </row>
    <row r="528" spans="2:13" ht="17.399999999999999" x14ac:dyDescent="0.45">
      <c r="B528" s="17"/>
      <c r="C528" s="18">
        <v>0</v>
      </c>
      <c r="D528" s="19"/>
      <c r="E528" s="19"/>
      <c r="F528" s="19"/>
    </row>
    <row r="529" spans="2:13" ht="17.399999999999999" x14ac:dyDescent="0.45">
      <c r="B529" s="17"/>
      <c r="C529" s="18">
        <v>0</v>
      </c>
      <c r="D529" s="19"/>
      <c r="E529" s="19"/>
      <c r="F529" s="19"/>
      <c r="H529" s="24" t="s">
        <v>67</v>
      </c>
      <c r="I529" s="24"/>
      <c r="J529" s="24"/>
      <c r="K529" s="25"/>
      <c r="L529" s="25"/>
    </row>
    <row r="530" spans="2:13" ht="17.399999999999999" x14ac:dyDescent="0.45">
      <c r="B530" s="17"/>
      <c r="C530" s="18">
        <v>0</v>
      </c>
      <c r="D530" s="19"/>
      <c r="E530" s="19"/>
      <c r="F530" s="19"/>
      <c r="H530" s="24" t="s">
        <v>68</v>
      </c>
      <c r="K530" s="25">
        <v>45292</v>
      </c>
      <c r="L530" s="32" t="s">
        <v>22</v>
      </c>
      <c r="M530" s="33" t="s">
        <v>27</v>
      </c>
    </row>
    <row r="531" spans="2:13" ht="17.399999999999999" x14ac:dyDescent="0.45">
      <c r="B531" s="17"/>
      <c r="C531" s="18">
        <v>0</v>
      </c>
      <c r="D531" s="19"/>
      <c r="E531" s="19"/>
      <c r="F531" s="19"/>
      <c r="H531" s="24" t="s">
        <v>89</v>
      </c>
      <c r="K531" s="25">
        <v>45658</v>
      </c>
      <c r="L531" s="25">
        <v>46022</v>
      </c>
    </row>
    <row r="532" spans="2:13" ht="17.399999999999999" x14ac:dyDescent="0.45">
      <c r="B532" s="17"/>
      <c r="C532" s="18">
        <v>0</v>
      </c>
      <c r="D532" s="19"/>
      <c r="E532" s="19"/>
      <c r="F532" s="19"/>
    </row>
    <row r="533" spans="2:13" ht="17.399999999999999" x14ac:dyDescent="0.45">
      <c r="B533" s="17"/>
      <c r="C533" s="18">
        <v>0</v>
      </c>
      <c r="D533" s="19"/>
      <c r="E533" s="19"/>
      <c r="F533" s="19"/>
    </row>
    <row r="534" spans="2:13" ht="17.399999999999999" x14ac:dyDescent="0.45">
      <c r="B534" s="17"/>
      <c r="C534" s="18">
        <v>0</v>
      </c>
      <c r="D534" s="19"/>
      <c r="E534" s="19"/>
      <c r="F534" s="19"/>
    </row>
    <row r="535" spans="2:13" ht="17.399999999999999" x14ac:dyDescent="0.45">
      <c r="B535" s="17"/>
      <c r="C535" s="18">
        <v>0</v>
      </c>
      <c r="D535" s="19"/>
      <c r="E535" s="19"/>
      <c r="F535" s="19"/>
    </row>
    <row r="536" spans="2:13" ht="17.399999999999999" x14ac:dyDescent="0.45">
      <c r="B536" s="17"/>
      <c r="C536" s="18">
        <v>0</v>
      </c>
      <c r="D536" s="19"/>
      <c r="E536" s="19"/>
      <c r="F536" s="19"/>
    </row>
    <row r="537" spans="2:13" ht="17.399999999999999" x14ac:dyDescent="0.45">
      <c r="B537" s="17"/>
      <c r="C537" s="18">
        <v>0</v>
      </c>
      <c r="D537" s="19"/>
      <c r="E537" s="19"/>
      <c r="F537" s="19"/>
    </row>
    <row r="538" spans="2:13" ht="18" thickBot="1" x14ac:dyDescent="0.5">
      <c r="B538" s="17"/>
      <c r="C538" s="20">
        <v>0</v>
      </c>
      <c r="D538" s="21"/>
      <c r="E538" s="21"/>
      <c r="F538" s="21"/>
    </row>
    <row r="539" spans="2:13" ht="21.6" thickBot="1" x14ac:dyDescent="0.55000000000000004">
      <c r="B539" s="7">
        <f>+D513-E513</f>
        <v>0</v>
      </c>
      <c r="C539" s="42" t="str">
        <f>IF(D513&lt;=E513,"YA NO TIENE FERIADOS","PUEDE SOLICITAR DIAS FERIADOS")</f>
        <v>YA NO TIENE FERIADOS</v>
      </c>
      <c r="D539" s="43"/>
      <c r="E539" s="43"/>
      <c r="F539" s="44"/>
    </row>
    <row r="540" spans="2:13" ht="19.2" thickBot="1" x14ac:dyDescent="0.5">
      <c r="C540" s="45" t="str">
        <f>IF(E513&gt;D513,"EXISTE UN ERROR","OK")</f>
        <v>OK</v>
      </c>
      <c r="D540" s="46"/>
      <c r="E540" s="46"/>
      <c r="F540" s="47"/>
    </row>
    <row r="543" spans="2:13" ht="19.2" thickBot="1" x14ac:dyDescent="0.5">
      <c r="B543" s="22" t="s">
        <v>82</v>
      </c>
      <c r="H543" s="22" t="str">
        <f>+B543</f>
        <v>ZUÑIGA ARAYA YOSELINNE E.</v>
      </c>
    </row>
    <row r="544" spans="2:13" ht="18.600000000000001" thickBot="1" x14ac:dyDescent="0.4">
      <c r="B544" s="5" t="s">
        <v>0</v>
      </c>
      <c r="C544" s="5" t="s">
        <v>1</v>
      </c>
      <c r="D544" s="5" t="s">
        <v>11</v>
      </c>
      <c r="E544" s="6" t="s">
        <v>2</v>
      </c>
      <c r="F544" s="6" t="s">
        <v>7</v>
      </c>
      <c r="H544" s="2" t="s">
        <v>3</v>
      </c>
      <c r="I544" s="3" t="s">
        <v>4</v>
      </c>
      <c r="J544" s="3" t="s">
        <v>5</v>
      </c>
      <c r="K544" s="3" t="s">
        <v>6</v>
      </c>
      <c r="L544" s="3" t="s">
        <v>7</v>
      </c>
      <c r="M544" s="4" t="s">
        <v>8</v>
      </c>
    </row>
    <row r="545" spans="2:13" ht="17.399999999999999" x14ac:dyDescent="0.45">
      <c r="B545" s="8">
        <v>10</v>
      </c>
      <c r="C545" s="9">
        <v>0</v>
      </c>
      <c r="D545" s="10">
        <f>+B545+C545</f>
        <v>10</v>
      </c>
      <c r="E545" s="10">
        <f>SUM(B546:B570)</f>
        <v>0</v>
      </c>
      <c r="F545" s="11"/>
      <c r="H545" s="13">
        <v>1</v>
      </c>
      <c r="I545" s="14"/>
      <c r="J545" s="27">
        <v>45719</v>
      </c>
      <c r="K545" s="27">
        <v>45719</v>
      </c>
      <c r="L545" s="29"/>
      <c r="M545" s="28"/>
    </row>
    <row r="546" spans="2:13" ht="17.399999999999999" x14ac:dyDescent="0.45">
      <c r="B546" s="17"/>
      <c r="C546" s="18">
        <v>0</v>
      </c>
      <c r="D546" s="26"/>
      <c r="E546" s="26"/>
      <c r="F546" s="18"/>
      <c r="H546" s="15">
        <v>0.5</v>
      </c>
      <c r="I546" s="14" t="s">
        <v>10</v>
      </c>
      <c r="J546" s="31">
        <v>45824</v>
      </c>
      <c r="K546" s="31">
        <v>45824</v>
      </c>
      <c r="L546" s="29"/>
      <c r="M546" s="29"/>
    </row>
    <row r="547" spans="2:13" ht="17.399999999999999" x14ac:dyDescent="0.45">
      <c r="B547" s="17"/>
      <c r="C547" s="18">
        <v>0</v>
      </c>
      <c r="D547" s="26"/>
      <c r="E547" s="26"/>
      <c r="F547" s="18"/>
      <c r="H547" s="15"/>
      <c r="I547" s="14"/>
      <c r="J547" s="31"/>
      <c r="K547" s="31"/>
      <c r="L547" s="29"/>
      <c r="M547" s="29"/>
    </row>
    <row r="548" spans="2:13" ht="17.399999999999999" x14ac:dyDescent="0.45">
      <c r="B548" s="17"/>
      <c r="C548" s="18">
        <v>0</v>
      </c>
      <c r="D548" s="26"/>
      <c r="E548" s="26"/>
      <c r="F548" s="18"/>
      <c r="H548" s="15"/>
      <c r="I548" s="14"/>
      <c r="J548" s="31"/>
      <c r="K548" s="31"/>
      <c r="L548" s="29"/>
      <c r="M548" s="29"/>
    </row>
    <row r="549" spans="2:13" ht="17.399999999999999" x14ac:dyDescent="0.45">
      <c r="B549" s="17"/>
      <c r="C549" s="18">
        <v>0</v>
      </c>
      <c r="D549" s="26"/>
      <c r="E549" s="26"/>
      <c r="F549" s="18"/>
      <c r="H549" s="15"/>
      <c r="I549" s="14"/>
      <c r="J549" s="31"/>
      <c r="K549" s="31"/>
      <c r="L549" s="29"/>
      <c r="M549" s="29"/>
    </row>
    <row r="550" spans="2:13" ht="17.399999999999999" x14ac:dyDescent="0.45">
      <c r="B550" s="17"/>
      <c r="C550" s="18">
        <v>0</v>
      </c>
      <c r="D550" s="26"/>
      <c r="E550" s="26"/>
      <c r="F550" s="18"/>
      <c r="H550" s="15"/>
      <c r="I550" s="14"/>
      <c r="J550" s="29"/>
      <c r="K550" s="29"/>
      <c r="L550" s="29"/>
      <c r="M550" s="29"/>
    </row>
    <row r="551" spans="2:13" ht="17.399999999999999" x14ac:dyDescent="0.45">
      <c r="B551" s="17"/>
      <c r="C551" s="18">
        <v>0</v>
      </c>
      <c r="D551" s="26"/>
      <c r="E551" s="26"/>
      <c r="F551" s="18"/>
      <c r="H551" s="15"/>
      <c r="I551" s="14"/>
      <c r="J551" s="29"/>
      <c r="K551" s="29"/>
      <c r="L551" s="29"/>
      <c r="M551" s="29"/>
    </row>
    <row r="552" spans="2:13" ht="17.399999999999999" x14ac:dyDescent="0.45">
      <c r="B552" s="17"/>
      <c r="C552" s="18">
        <v>0</v>
      </c>
      <c r="D552" s="26"/>
      <c r="E552" s="26"/>
      <c r="F552" s="18"/>
      <c r="H552" s="15"/>
      <c r="I552" s="14"/>
      <c r="J552" s="29"/>
      <c r="K552" s="29"/>
      <c r="L552" s="29"/>
      <c r="M552" s="29"/>
    </row>
    <row r="553" spans="2:13" ht="17.399999999999999" x14ac:dyDescent="0.45">
      <c r="B553" s="17"/>
      <c r="C553" s="18">
        <v>0</v>
      </c>
      <c r="D553" s="26"/>
      <c r="E553" s="26"/>
      <c r="F553" s="18"/>
      <c r="H553" s="15"/>
      <c r="I553" s="14"/>
      <c r="J553" s="29"/>
      <c r="K553" s="29"/>
      <c r="L553" s="29"/>
      <c r="M553" s="29"/>
    </row>
    <row r="554" spans="2:13" ht="17.399999999999999" x14ac:dyDescent="0.45">
      <c r="B554" s="17"/>
      <c r="C554" s="18">
        <v>0</v>
      </c>
      <c r="D554" s="26"/>
      <c r="E554" s="26"/>
      <c r="F554" s="18"/>
      <c r="H554" s="15"/>
      <c r="I554" s="14"/>
      <c r="J554" s="29"/>
      <c r="K554" s="29"/>
      <c r="L554" s="29"/>
      <c r="M554" s="29"/>
    </row>
    <row r="555" spans="2:13" ht="17.399999999999999" x14ac:dyDescent="0.45">
      <c r="B555" s="17"/>
      <c r="C555" s="18">
        <v>0</v>
      </c>
      <c r="D555" s="18"/>
      <c r="E555" s="18"/>
      <c r="F555" s="18"/>
      <c r="H555" s="15"/>
      <c r="I555" s="14"/>
      <c r="J555" s="29"/>
      <c r="K555" s="29"/>
      <c r="L555" s="29"/>
      <c r="M555" s="29"/>
    </row>
    <row r="556" spans="2:13" ht="18" thickBot="1" x14ac:dyDescent="0.5">
      <c r="B556" s="17"/>
      <c r="C556" s="18">
        <v>0</v>
      </c>
      <c r="D556" s="18"/>
      <c r="E556" s="18"/>
      <c r="F556" s="18"/>
      <c r="H556" s="16"/>
      <c r="I556" s="14"/>
      <c r="J556" s="30"/>
      <c r="K556" s="30"/>
      <c r="L556" s="30"/>
      <c r="M556" s="30"/>
    </row>
    <row r="557" spans="2:13" ht="21.6" thickBot="1" x14ac:dyDescent="0.55000000000000004">
      <c r="B557" s="17"/>
      <c r="C557" s="18">
        <v>0</v>
      </c>
      <c r="D557" s="19"/>
      <c r="E557" s="19"/>
      <c r="F557" s="19"/>
      <c r="H557" s="12">
        <f>SUM(H545:H556)</f>
        <v>1.5</v>
      </c>
      <c r="I557" s="39" t="str">
        <f>IF(H557=6,"YA NO PUEDE SOLICITAR DIAS ADMINISTRATIVOS","PUEDE SOLICITAR DIAS ADMINISTRATIVOS")</f>
        <v>PUEDE SOLICITAR DIAS ADMINISTRATIVOS</v>
      </c>
      <c r="J557" s="40"/>
      <c r="K557" s="40"/>
      <c r="L557" s="40"/>
      <c r="M557" s="41"/>
    </row>
    <row r="558" spans="2:13" ht="21.6" thickBot="1" x14ac:dyDescent="0.55000000000000004">
      <c r="B558" s="17"/>
      <c r="C558" s="18">
        <v>0</v>
      </c>
      <c r="D558" s="19"/>
      <c r="E558" s="19"/>
      <c r="F558" s="19"/>
      <c r="H558" s="23">
        <f>6-H557</f>
        <v>4.5</v>
      </c>
      <c r="I558" s="39" t="str">
        <f>IF(H558=0,"YA NO CUENTA CON ADMINISTRATIVOS","OK")</f>
        <v>OK</v>
      </c>
      <c r="J558" s="40"/>
      <c r="K558" s="40"/>
      <c r="L558" s="40"/>
      <c r="M558" s="41"/>
    </row>
    <row r="559" spans="2:13" ht="17.399999999999999" x14ac:dyDescent="0.45">
      <c r="B559" s="17"/>
      <c r="C559" s="18">
        <v>0</v>
      </c>
      <c r="D559" s="19"/>
      <c r="E559" s="19"/>
      <c r="F559" s="19"/>
      <c r="H559" s="1"/>
    </row>
    <row r="560" spans="2:13" ht="17.399999999999999" x14ac:dyDescent="0.45">
      <c r="B560" s="17"/>
      <c r="C560" s="18">
        <v>0</v>
      </c>
      <c r="D560" s="19"/>
      <c r="E560" s="19"/>
      <c r="F560" s="19"/>
    </row>
    <row r="561" spans="2:13" ht="17.399999999999999" x14ac:dyDescent="0.45">
      <c r="B561" s="17"/>
      <c r="C561" s="18">
        <v>0</v>
      </c>
      <c r="D561" s="19"/>
      <c r="E561" s="19"/>
      <c r="F561" s="19"/>
      <c r="H561" s="24" t="s">
        <v>67</v>
      </c>
      <c r="I561" s="24"/>
      <c r="J561" s="24"/>
      <c r="K561" s="25"/>
      <c r="L561" s="25"/>
    </row>
    <row r="562" spans="2:13" ht="17.399999999999999" x14ac:dyDescent="0.45">
      <c r="B562" s="17"/>
      <c r="C562" s="18">
        <v>0</v>
      </c>
      <c r="D562" s="19"/>
      <c r="E562" s="19"/>
      <c r="F562" s="19"/>
      <c r="H562" s="24" t="s">
        <v>83</v>
      </c>
      <c r="K562" s="25">
        <v>45505</v>
      </c>
      <c r="L562" s="32" t="s">
        <v>80</v>
      </c>
      <c r="M562" s="33" t="s">
        <v>27</v>
      </c>
    </row>
    <row r="563" spans="2:13" ht="17.399999999999999" x14ac:dyDescent="0.45">
      <c r="B563" s="17"/>
      <c r="C563" s="18">
        <v>0</v>
      </c>
      <c r="D563" s="19"/>
      <c r="E563" s="19"/>
      <c r="F563" s="19"/>
      <c r="H563" s="24" t="s">
        <v>89</v>
      </c>
      <c r="K563" s="25">
        <v>45658</v>
      </c>
      <c r="L563" s="25">
        <v>46022</v>
      </c>
    </row>
    <row r="564" spans="2:13" ht="17.399999999999999" x14ac:dyDescent="0.45">
      <c r="B564" s="17"/>
      <c r="C564" s="18">
        <v>0</v>
      </c>
      <c r="D564" s="19"/>
      <c r="E564" s="19"/>
      <c r="F564" s="19"/>
    </row>
    <row r="565" spans="2:13" ht="17.399999999999999" x14ac:dyDescent="0.45">
      <c r="B565" s="17"/>
      <c r="C565" s="18">
        <v>0</v>
      </c>
      <c r="D565" s="19"/>
      <c r="E565" s="19"/>
      <c r="F565" s="19"/>
    </row>
    <row r="566" spans="2:13" ht="17.399999999999999" x14ac:dyDescent="0.45">
      <c r="B566" s="17"/>
      <c r="C566" s="18">
        <v>0</v>
      </c>
      <c r="D566" s="19"/>
      <c r="E566" s="19"/>
      <c r="F566" s="19"/>
    </row>
    <row r="567" spans="2:13" ht="17.399999999999999" x14ac:dyDescent="0.45">
      <c r="B567" s="17"/>
      <c r="C567" s="18">
        <v>0</v>
      </c>
      <c r="D567" s="19"/>
      <c r="E567" s="19"/>
      <c r="F567" s="19"/>
    </row>
    <row r="568" spans="2:13" ht="17.399999999999999" x14ac:dyDescent="0.45">
      <c r="B568" s="17"/>
      <c r="C568" s="18">
        <v>0</v>
      </c>
      <c r="D568" s="19"/>
      <c r="E568" s="19"/>
      <c r="F568" s="19"/>
    </row>
    <row r="569" spans="2:13" ht="17.399999999999999" x14ac:dyDescent="0.45">
      <c r="B569" s="17"/>
      <c r="C569" s="18">
        <v>0</v>
      </c>
      <c r="D569" s="19"/>
      <c r="E569" s="19"/>
      <c r="F569" s="19"/>
    </row>
    <row r="570" spans="2:13" ht="18" thickBot="1" x14ac:dyDescent="0.5">
      <c r="B570" s="17"/>
      <c r="C570" s="20">
        <v>0</v>
      </c>
      <c r="D570" s="21"/>
      <c r="E570" s="21"/>
      <c r="F570" s="21"/>
    </row>
    <row r="571" spans="2:13" ht="21.6" thickBot="1" x14ac:dyDescent="0.55000000000000004">
      <c r="B571" s="7">
        <f>+D545-E545</f>
        <v>10</v>
      </c>
      <c r="C571" s="42" t="str">
        <f>IF(D545&lt;=E545,"YA NO TIENE FERIADOS","PUEDE SOLICITAR DIAS FERIADOS")</f>
        <v>PUEDE SOLICITAR DIAS FERIADOS</v>
      </c>
      <c r="D571" s="43"/>
      <c r="E571" s="43"/>
      <c r="F571" s="44"/>
    </row>
    <row r="572" spans="2:13" ht="19.2" thickBot="1" x14ac:dyDescent="0.5">
      <c r="C572" s="45" t="str">
        <f>IF(E545&gt;D545,"EXISTE UN ERROR","OK")</f>
        <v>OK</v>
      </c>
      <c r="D572" s="46"/>
      <c r="E572" s="46"/>
      <c r="F572" s="47"/>
    </row>
    <row r="575" spans="2:13" ht="19.2" thickBot="1" x14ac:dyDescent="0.5">
      <c r="B575" s="22" t="s">
        <v>126</v>
      </c>
      <c r="H575" s="22" t="str">
        <f>+B575</f>
        <v>PALMA MILLA ROSA AMALIA</v>
      </c>
    </row>
    <row r="576" spans="2:13" ht="18.600000000000001" thickBot="1" x14ac:dyDescent="0.4">
      <c r="B576" s="5" t="s">
        <v>0</v>
      </c>
      <c r="C576" s="5" t="s">
        <v>1</v>
      </c>
      <c r="D576" s="5" t="s">
        <v>11</v>
      </c>
      <c r="E576" s="6" t="s">
        <v>2</v>
      </c>
      <c r="F576" s="6" t="s">
        <v>7</v>
      </c>
      <c r="H576" s="2" t="s">
        <v>3</v>
      </c>
      <c r="I576" s="3" t="s">
        <v>4</v>
      </c>
      <c r="J576" s="3" t="s">
        <v>5</v>
      </c>
      <c r="K576" s="3" t="s">
        <v>6</v>
      </c>
      <c r="L576" s="3" t="s">
        <v>7</v>
      </c>
      <c r="M576" s="4" t="s">
        <v>8</v>
      </c>
    </row>
    <row r="577" spans="2:13" ht="17.399999999999999" x14ac:dyDescent="0.45">
      <c r="B577" s="8">
        <v>0</v>
      </c>
      <c r="C577" s="9">
        <v>0</v>
      </c>
      <c r="D577" s="10">
        <f>+B577+C577</f>
        <v>0</v>
      </c>
      <c r="E577" s="10">
        <f>SUM(B578:B602)</f>
        <v>0</v>
      </c>
      <c r="F577" s="11"/>
      <c r="H577" s="13">
        <v>1</v>
      </c>
      <c r="I577" s="14"/>
      <c r="J577" s="27">
        <v>45849</v>
      </c>
      <c r="K577" s="27">
        <v>45849</v>
      </c>
      <c r="L577" s="29"/>
      <c r="M577" s="28"/>
    </row>
    <row r="578" spans="2:13" ht="17.399999999999999" x14ac:dyDescent="0.45">
      <c r="B578" s="17"/>
      <c r="C578" s="18">
        <v>0</v>
      </c>
      <c r="D578" s="26"/>
      <c r="E578" s="26"/>
      <c r="F578" s="18"/>
      <c r="H578" s="15">
        <v>1</v>
      </c>
      <c r="I578" s="14"/>
      <c r="J578" s="31">
        <v>45853</v>
      </c>
      <c r="K578" s="31">
        <v>45853</v>
      </c>
      <c r="L578" s="29"/>
      <c r="M578" s="29"/>
    </row>
    <row r="579" spans="2:13" ht="17.399999999999999" x14ac:dyDescent="0.45">
      <c r="B579" s="17"/>
      <c r="C579" s="18">
        <v>0</v>
      </c>
      <c r="D579" s="26"/>
      <c r="E579" s="26"/>
      <c r="F579" s="18"/>
      <c r="H579" s="15"/>
      <c r="I579" s="14"/>
      <c r="J579" s="31"/>
      <c r="K579" s="31"/>
      <c r="L579" s="29"/>
      <c r="M579" s="29"/>
    </row>
    <row r="580" spans="2:13" ht="17.399999999999999" x14ac:dyDescent="0.45">
      <c r="B580" s="17"/>
      <c r="C580" s="18">
        <v>0</v>
      </c>
      <c r="D580" s="26"/>
      <c r="E580" s="26"/>
      <c r="F580" s="18"/>
      <c r="H580" s="15"/>
      <c r="I580" s="14"/>
      <c r="J580" s="31"/>
      <c r="K580" s="31"/>
      <c r="L580" s="29"/>
      <c r="M580" s="29"/>
    </row>
    <row r="581" spans="2:13" ht="17.399999999999999" x14ac:dyDescent="0.45">
      <c r="B581" s="17"/>
      <c r="C581" s="18">
        <v>0</v>
      </c>
      <c r="D581" s="26"/>
      <c r="E581" s="26"/>
      <c r="F581" s="18"/>
      <c r="H581" s="15"/>
      <c r="I581" s="14"/>
      <c r="J581" s="31"/>
      <c r="K581" s="31"/>
      <c r="L581" s="29"/>
      <c r="M581" s="29"/>
    </row>
    <row r="582" spans="2:13" ht="17.399999999999999" x14ac:dyDescent="0.45">
      <c r="B582" s="17"/>
      <c r="C582" s="18">
        <v>0</v>
      </c>
      <c r="D582" s="26"/>
      <c r="E582" s="26"/>
      <c r="F582" s="18"/>
      <c r="H582" s="15"/>
      <c r="I582" s="14"/>
      <c r="J582" s="29"/>
      <c r="K582" s="29"/>
      <c r="L582" s="29"/>
      <c r="M582" s="29"/>
    </row>
    <row r="583" spans="2:13" ht="17.399999999999999" x14ac:dyDescent="0.45">
      <c r="B583" s="17"/>
      <c r="C583" s="18">
        <v>0</v>
      </c>
      <c r="D583" s="26"/>
      <c r="E583" s="26"/>
      <c r="F583" s="18"/>
      <c r="H583" s="15"/>
      <c r="I583" s="14"/>
      <c r="J583" s="29"/>
      <c r="K583" s="29"/>
      <c r="L583" s="29"/>
      <c r="M583" s="29"/>
    </row>
    <row r="584" spans="2:13" ht="17.399999999999999" x14ac:dyDescent="0.45">
      <c r="B584" s="17"/>
      <c r="C584" s="18">
        <v>0</v>
      </c>
      <c r="D584" s="26"/>
      <c r="E584" s="26"/>
      <c r="F584" s="18"/>
      <c r="H584" s="15"/>
      <c r="I584" s="14"/>
      <c r="J584" s="29"/>
      <c r="K584" s="29"/>
      <c r="L584" s="29"/>
      <c r="M584" s="29"/>
    </row>
    <row r="585" spans="2:13" ht="17.399999999999999" x14ac:dyDescent="0.45">
      <c r="B585" s="17"/>
      <c r="C585" s="18">
        <v>0</v>
      </c>
      <c r="D585" s="26"/>
      <c r="E585" s="26"/>
      <c r="F585" s="18"/>
      <c r="H585" s="15"/>
      <c r="I585" s="14"/>
      <c r="J585" s="29"/>
      <c r="K585" s="29"/>
      <c r="L585" s="29"/>
      <c r="M585" s="29"/>
    </row>
    <row r="586" spans="2:13" ht="17.399999999999999" x14ac:dyDescent="0.45">
      <c r="B586" s="17"/>
      <c r="C586" s="18">
        <v>0</v>
      </c>
      <c r="D586" s="26"/>
      <c r="E586" s="26"/>
      <c r="F586" s="18"/>
      <c r="H586" s="15"/>
      <c r="I586" s="14"/>
      <c r="J586" s="29"/>
      <c r="K586" s="29"/>
      <c r="L586" s="29"/>
      <c r="M586" s="29"/>
    </row>
    <row r="587" spans="2:13" ht="17.399999999999999" x14ac:dyDescent="0.45">
      <c r="B587" s="17"/>
      <c r="C587" s="18">
        <v>0</v>
      </c>
      <c r="D587" s="18"/>
      <c r="E587" s="18"/>
      <c r="F587" s="18"/>
      <c r="H587" s="15"/>
      <c r="I587" s="14"/>
      <c r="J587" s="29"/>
      <c r="K587" s="29"/>
      <c r="L587" s="29"/>
      <c r="M587" s="29"/>
    </row>
    <row r="588" spans="2:13" ht="18" thickBot="1" x14ac:dyDescent="0.5">
      <c r="B588" s="17"/>
      <c r="C588" s="18">
        <v>0</v>
      </c>
      <c r="D588" s="18"/>
      <c r="E588" s="18"/>
      <c r="F588" s="18"/>
      <c r="H588" s="16"/>
      <c r="I588" s="14"/>
      <c r="J588" s="30"/>
      <c r="K588" s="30"/>
      <c r="L588" s="30"/>
      <c r="M588" s="30"/>
    </row>
    <row r="589" spans="2:13" ht="21.6" thickBot="1" x14ac:dyDescent="0.55000000000000004">
      <c r="B589" s="17"/>
      <c r="C589" s="18">
        <v>0</v>
      </c>
      <c r="D589" s="19"/>
      <c r="E589" s="19"/>
      <c r="F589" s="19"/>
      <c r="H589" s="12">
        <f>SUM(H577:H588)</f>
        <v>2</v>
      </c>
      <c r="I589" s="39" t="str">
        <f>IF(H589=6,"YA NO PUEDE SOLICITAR DIAS ADMINISTRATIVOS","PUEDE SOLICITAR DIAS ADMINISTRATIVOS")</f>
        <v>PUEDE SOLICITAR DIAS ADMINISTRATIVOS</v>
      </c>
      <c r="J589" s="40"/>
      <c r="K589" s="40"/>
      <c r="L589" s="40"/>
      <c r="M589" s="41"/>
    </row>
    <row r="590" spans="2:13" ht="21.6" thickBot="1" x14ac:dyDescent="0.55000000000000004">
      <c r="B590" s="17"/>
      <c r="C590" s="18">
        <v>0</v>
      </c>
      <c r="D590" s="19"/>
      <c r="E590" s="19"/>
      <c r="F590" s="19"/>
      <c r="H590" s="23">
        <f>6-H589</f>
        <v>4</v>
      </c>
      <c r="I590" s="39" t="str">
        <f>IF(H590=0,"YA NO CUENTA CON ADMINISTRATIVOS","OK")</f>
        <v>OK</v>
      </c>
      <c r="J590" s="40"/>
      <c r="K590" s="40"/>
      <c r="L590" s="40"/>
      <c r="M590" s="41"/>
    </row>
    <row r="591" spans="2:13" ht="17.399999999999999" x14ac:dyDescent="0.45">
      <c r="B591" s="17"/>
      <c r="C591" s="18">
        <v>0</v>
      </c>
      <c r="D591" s="19"/>
      <c r="E591" s="19"/>
      <c r="F591" s="19"/>
      <c r="H591" s="1"/>
    </row>
    <row r="592" spans="2:13" ht="17.399999999999999" x14ac:dyDescent="0.45">
      <c r="B592" s="17"/>
      <c r="C592" s="18">
        <v>0</v>
      </c>
      <c r="D592" s="19"/>
      <c r="E592" s="19"/>
      <c r="F592" s="19"/>
    </row>
    <row r="593" spans="2:13" ht="17.399999999999999" x14ac:dyDescent="0.45">
      <c r="B593" s="17"/>
      <c r="C593" s="18">
        <v>0</v>
      </c>
      <c r="D593" s="19"/>
      <c r="E593" s="19"/>
      <c r="F593" s="19"/>
      <c r="H593" s="24" t="s">
        <v>67</v>
      </c>
      <c r="I593" s="24"/>
      <c r="J593" s="24"/>
      <c r="K593" s="25"/>
      <c r="L593" s="25"/>
    </row>
    <row r="594" spans="2:13" ht="17.399999999999999" x14ac:dyDescent="0.45">
      <c r="B594" s="17"/>
      <c r="C594" s="18">
        <v>0</v>
      </c>
      <c r="D594" s="19"/>
      <c r="E594" s="19"/>
      <c r="F594" s="19"/>
      <c r="H594" s="24" t="s">
        <v>127</v>
      </c>
      <c r="K594" s="25"/>
      <c r="L594" s="32"/>
      <c r="M594" s="33" t="s">
        <v>27</v>
      </c>
    </row>
    <row r="595" spans="2:13" ht="17.399999999999999" x14ac:dyDescent="0.45">
      <c r="B595" s="17"/>
      <c r="C595" s="18">
        <v>0</v>
      </c>
      <c r="D595" s="19"/>
      <c r="E595" s="19"/>
      <c r="F595" s="19"/>
      <c r="H595" s="24" t="s">
        <v>89</v>
      </c>
      <c r="K595" s="25">
        <v>45820</v>
      </c>
      <c r="L595" s="25">
        <v>46022</v>
      </c>
    </row>
    <row r="596" spans="2:13" ht="17.399999999999999" x14ac:dyDescent="0.45">
      <c r="B596" s="17"/>
      <c r="C596" s="18">
        <v>0</v>
      </c>
      <c r="D596" s="19"/>
      <c r="E596" s="19"/>
      <c r="F596" s="19"/>
    </row>
    <row r="597" spans="2:13" ht="17.399999999999999" x14ac:dyDescent="0.45">
      <c r="B597" s="17"/>
      <c r="C597" s="18">
        <v>0</v>
      </c>
      <c r="D597" s="19"/>
      <c r="E597" s="19"/>
      <c r="F597" s="19"/>
    </row>
    <row r="598" spans="2:13" ht="17.399999999999999" x14ac:dyDescent="0.45">
      <c r="B598" s="17"/>
      <c r="C598" s="18">
        <v>0</v>
      </c>
      <c r="D598" s="19"/>
      <c r="E598" s="19"/>
      <c r="F598" s="19"/>
    </row>
    <row r="599" spans="2:13" ht="17.399999999999999" x14ac:dyDescent="0.45">
      <c r="B599" s="17"/>
      <c r="C599" s="18">
        <v>0</v>
      </c>
      <c r="D599" s="19"/>
      <c r="E599" s="19"/>
      <c r="F599" s="19"/>
    </row>
    <row r="600" spans="2:13" ht="17.399999999999999" x14ac:dyDescent="0.45">
      <c r="B600" s="17"/>
      <c r="C600" s="18">
        <v>0</v>
      </c>
      <c r="D600" s="19"/>
      <c r="E600" s="19"/>
      <c r="F600" s="19"/>
    </row>
    <row r="601" spans="2:13" ht="17.399999999999999" x14ac:dyDescent="0.45">
      <c r="B601" s="17"/>
      <c r="C601" s="18">
        <v>0</v>
      </c>
      <c r="D601" s="19"/>
      <c r="E601" s="19"/>
      <c r="F601" s="19"/>
    </row>
    <row r="602" spans="2:13" ht="18" thickBot="1" x14ac:dyDescent="0.5">
      <c r="B602" s="17"/>
      <c r="C602" s="20">
        <v>0</v>
      </c>
      <c r="D602" s="21"/>
      <c r="E602" s="21"/>
      <c r="F602" s="21"/>
    </row>
    <row r="603" spans="2:13" ht="21.6" thickBot="1" x14ac:dyDescent="0.55000000000000004">
      <c r="B603" s="7">
        <f>+D577-E577</f>
        <v>0</v>
      </c>
      <c r="C603" s="42" t="str">
        <f>IF(D577&lt;=E577,"YA NO TIENE FERIADOS","PUEDE SOLICITAR DIAS FERIADOS")</f>
        <v>YA NO TIENE FERIADOS</v>
      </c>
      <c r="D603" s="43"/>
      <c r="E603" s="43"/>
      <c r="F603" s="44"/>
    </row>
    <row r="604" spans="2:13" ht="19.2" thickBot="1" x14ac:dyDescent="0.5">
      <c r="C604" s="45" t="str">
        <f>IF(E577&gt;D577,"EXISTE UN ERROR","OK")</f>
        <v>OK</v>
      </c>
      <c r="D604" s="46"/>
      <c r="E604" s="46"/>
      <c r="F604" s="47"/>
    </row>
    <row r="606" spans="2:13" ht="19.2" thickBot="1" x14ac:dyDescent="0.5">
      <c r="B606" s="22" t="s">
        <v>138</v>
      </c>
      <c r="H606" s="22" t="str">
        <f>+B606</f>
        <v>ZAMORA TELLEZ NATHALIE PATRICIA</v>
      </c>
    </row>
    <row r="607" spans="2:13" ht="18.600000000000001" thickBot="1" x14ac:dyDescent="0.4">
      <c r="B607" s="5" t="s">
        <v>0</v>
      </c>
      <c r="C607" s="5" t="s">
        <v>1</v>
      </c>
      <c r="D607" s="5" t="s">
        <v>11</v>
      </c>
      <c r="E607" s="6" t="s">
        <v>2</v>
      </c>
      <c r="F607" s="6" t="s">
        <v>7</v>
      </c>
      <c r="H607" s="2" t="s">
        <v>3</v>
      </c>
      <c r="I607" s="3" t="s">
        <v>4</v>
      </c>
      <c r="J607" s="3" t="s">
        <v>5</v>
      </c>
      <c r="K607" s="3" t="s">
        <v>6</v>
      </c>
      <c r="L607" s="3" t="s">
        <v>7</v>
      </c>
      <c r="M607" s="4" t="s">
        <v>8</v>
      </c>
    </row>
    <row r="608" spans="2:13" ht="17.399999999999999" x14ac:dyDescent="0.45">
      <c r="B608" s="8">
        <v>0</v>
      </c>
      <c r="C608" s="9">
        <v>0</v>
      </c>
      <c r="D608" s="10">
        <f>+B608+C608</f>
        <v>0</v>
      </c>
      <c r="E608" s="10">
        <f>SUM(B609:B633)</f>
        <v>0</v>
      </c>
      <c r="F608" s="11"/>
      <c r="H608" s="13">
        <v>2</v>
      </c>
      <c r="I608" s="14"/>
      <c r="J608" s="27">
        <v>45855</v>
      </c>
      <c r="K608" s="27">
        <v>45856</v>
      </c>
      <c r="L608" s="29"/>
      <c r="M608" s="28"/>
    </row>
    <row r="609" spans="2:13" ht="17.399999999999999" x14ac:dyDescent="0.45">
      <c r="B609" s="17"/>
      <c r="C609" s="18">
        <v>0</v>
      </c>
      <c r="D609" s="26"/>
      <c r="E609" s="26"/>
      <c r="F609" s="18"/>
      <c r="H609" s="15">
        <v>1</v>
      </c>
      <c r="I609" s="14"/>
      <c r="J609" s="31">
        <v>45870</v>
      </c>
      <c r="K609" s="31">
        <v>45870</v>
      </c>
      <c r="L609" s="29"/>
      <c r="M609" s="29"/>
    </row>
    <row r="610" spans="2:13" ht="17.399999999999999" x14ac:dyDescent="0.45">
      <c r="B610" s="17"/>
      <c r="C610" s="18">
        <v>0</v>
      </c>
      <c r="D610" s="26"/>
      <c r="E610" s="26"/>
      <c r="F610" s="18"/>
      <c r="H610" s="15"/>
      <c r="I610" s="14"/>
      <c r="J610" s="31"/>
      <c r="K610" s="31"/>
      <c r="L610" s="29"/>
      <c r="M610" s="29"/>
    </row>
    <row r="611" spans="2:13" ht="17.399999999999999" x14ac:dyDescent="0.45">
      <c r="B611" s="17"/>
      <c r="C611" s="18">
        <v>0</v>
      </c>
      <c r="D611" s="26"/>
      <c r="E611" s="26"/>
      <c r="F611" s="18"/>
      <c r="H611" s="15"/>
      <c r="I611" s="14"/>
      <c r="J611" s="31"/>
      <c r="K611" s="31"/>
      <c r="L611" s="29"/>
      <c r="M611" s="29"/>
    </row>
    <row r="612" spans="2:13" ht="17.399999999999999" x14ac:dyDescent="0.45">
      <c r="B612" s="17"/>
      <c r="C612" s="18">
        <v>0</v>
      </c>
      <c r="D612" s="26"/>
      <c r="E612" s="26"/>
      <c r="F612" s="18"/>
      <c r="H612" s="15"/>
      <c r="I612" s="14"/>
      <c r="J612" s="31"/>
      <c r="K612" s="31"/>
      <c r="L612" s="29"/>
      <c r="M612" s="29"/>
    </row>
    <row r="613" spans="2:13" ht="17.399999999999999" x14ac:dyDescent="0.45">
      <c r="B613" s="17"/>
      <c r="C613" s="18">
        <v>0</v>
      </c>
      <c r="D613" s="26"/>
      <c r="E613" s="26"/>
      <c r="F613" s="18"/>
      <c r="H613" s="15"/>
      <c r="I613" s="14"/>
      <c r="J613" s="29"/>
      <c r="K613" s="29"/>
      <c r="L613" s="29"/>
      <c r="M613" s="29"/>
    </row>
    <row r="614" spans="2:13" ht="17.399999999999999" x14ac:dyDescent="0.45">
      <c r="B614" s="17"/>
      <c r="C614" s="18">
        <v>0</v>
      </c>
      <c r="D614" s="26"/>
      <c r="E614" s="26"/>
      <c r="F614" s="18"/>
      <c r="H614" s="15"/>
      <c r="I614" s="14"/>
      <c r="J614" s="29"/>
      <c r="K614" s="29"/>
      <c r="L614" s="29"/>
      <c r="M614" s="29"/>
    </row>
    <row r="615" spans="2:13" ht="17.399999999999999" x14ac:dyDescent="0.45">
      <c r="B615" s="17"/>
      <c r="C615" s="18">
        <v>0</v>
      </c>
      <c r="D615" s="26"/>
      <c r="E615" s="26"/>
      <c r="F615" s="18"/>
      <c r="H615" s="15"/>
      <c r="I615" s="14"/>
      <c r="J615" s="29"/>
      <c r="K615" s="29"/>
      <c r="L615" s="29"/>
      <c r="M615" s="29"/>
    </row>
    <row r="616" spans="2:13" ht="17.399999999999999" x14ac:dyDescent="0.45">
      <c r="B616" s="17"/>
      <c r="C616" s="18">
        <v>0</v>
      </c>
      <c r="D616" s="26"/>
      <c r="E616" s="26"/>
      <c r="F616" s="18"/>
      <c r="H616" s="15"/>
      <c r="I616" s="14"/>
      <c r="J616" s="29"/>
      <c r="K616" s="29"/>
      <c r="L616" s="29"/>
      <c r="M616" s="29"/>
    </row>
    <row r="617" spans="2:13" ht="17.399999999999999" x14ac:dyDescent="0.45">
      <c r="B617" s="17"/>
      <c r="C617" s="18">
        <v>0</v>
      </c>
      <c r="D617" s="26"/>
      <c r="E617" s="26"/>
      <c r="F617" s="18"/>
      <c r="H617" s="15"/>
      <c r="I617" s="14"/>
      <c r="J617" s="29"/>
      <c r="K617" s="29"/>
      <c r="L617" s="29"/>
      <c r="M617" s="29"/>
    </row>
    <row r="618" spans="2:13" ht="17.399999999999999" x14ac:dyDescent="0.45">
      <c r="B618" s="17"/>
      <c r="C618" s="18">
        <v>0</v>
      </c>
      <c r="D618" s="18"/>
      <c r="E618" s="18"/>
      <c r="F618" s="18"/>
      <c r="H618" s="15"/>
      <c r="I618" s="14"/>
      <c r="J618" s="29"/>
      <c r="K618" s="29"/>
      <c r="L618" s="29"/>
      <c r="M618" s="29"/>
    </row>
    <row r="619" spans="2:13" ht="18" thickBot="1" x14ac:dyDescent="0.5">
      <c r="B619" s="17"/>
      <c r="C619" s="18">
        <v>0</v>
      </c>
      <c r="D619" s="18"/>
      <c r="E619" s="18"/>
      <c r="F619" s="18"/>
      <c r="H619" s="16"/>
      <c r="I619" s="14"/>
      <c r="J619" s="30"/>
      <c r="K619" s="30"/>
      <c r="L619" s="30"/>
      <c r="M619" s="30"/>
    </row>
    <row r="620" spans="2:13" ht="21.6" thickBot="1" x14ac:dyDescent="0.55000000000000004">
      <c r="B620" s="17"/>
      <c r="C620" s="18">
        <v>0</v>
      </c>
      <c r="D620" s="19"/>
      <c r="E620" s="19"/>
      <c r="F620" s="19"/>
      <c r="H620" s="12">
        <f>SUM(H608:H619)</f>
        <v>3</v>
      </c>
      <c r="I620" s="39" t="str">
        <f>IF(H620=3,"YA NO PUEDE SOLICITAR DIAS ADMINISTRATIVOS","PUEDE SOLICITAR DIAS ADMINISTRATIVOS")</f>
        <v>YA NO PUEDE SOLICITAR DIAS ADMINISTRATIVOS</v>
      </c>
      <c r="J620" s="40"/>
      <c r="K620" s="40"/>
      <c r="L620" s="40"/>
      <c r="M620" s="41"/>
    </row>
    <row r="621" spans="2:13" ht="21.6" thickBot="1" x14ac:dyDescent="0.55000000000000004">
      <c r="B621" s="17"/>
      <c r="C621" s="18">
        <v>0</v>
      </c>
      <c r="D621" s="19"/>
      <c r="E621" s="19"/>
      <c r="F621" s="19"/>
      <c r="H621" s="23">
        <f>3-H620</f>
        <v>0</v>
      </c>
      <c r="I621" s="39" t="str">
        <f>IF(H621=0,"YA NO CUENTA CON ADMINISTRATIVOS","OK")</f>
        <v>YA NO CUENTA CON ADMINISTRATIVOS</v>
      </c>
      <c r="J621" s="40"/>
      <c r="K621" s="40"/>
      <c r="L621" s="40"/>
      <c r="M621" s="41"/>
    </row>
    <row r="622" spans="2:13" ht="17.399999999999999" x14ac:dyDescent="0.45">
      <c r="B622" s="17"/>
      <c r="C622" s="18">
        <v>0</v>
      </c>
      <c r="D622" s="19"/>
      <c r="E622" s="19"/>
      <c r="F622" s="19"/>
      <c r="H622" s="1"/>
    </row>
    <row r="623" spans="2:13" ht="17.399999999999999" x14ac:dyDescent="0.45">
      <c r="B623" s="17"/>
      <c r="C623" s="18">
        <v>0</v>
      </c>
      <c r="D623" s="19"/>
      <c r="E623" s="19"/>
      <c r="F623" s="19"/>
    </row>
    <row r="624" spans="2:13" ht="17.399999999999999" x14ac:dyDescent="0.45">
      <c r="B624" s="17"/>
      <c r="C624" s="18">
        <v>0</v>
      </c>
      <c r="D624" s="19"/>
      <c r="E624" s="19"/>
      <c r="F624" s="19"/>
      <c r="H624" s="24" t="s">
        <v>67</v>
      </c>
      <c r="I624" s="24"/>
      <c r="J624" s="24"/>
      <c r="K624" s="25"/>
      <c r="L624" s="25"/>
    </row>
    <row r="625" spans="2:13" ht="17.399999999999999" x14ac:dyDescent="0.45">
      <c r="B625" s="17"/>
      <c r="C625" s="18">
        <v>0</v>
      </c>
      <c r="D625" s="19"/>
      <c r="E625" s="19"/>
      <c r="F625" s="19"/>
      <c r="H625" s="24" t="s">
        <v>127</v>
      </c>
      <c r="K625" s="25"/>
      <c r="L625" s="32"/>
      <c r="M625" s="33" t="s">
        <v>27</v>
      </c>
    </row>
    <row r="626" spans="2:13" ht="17.399999999999999" x14ac:dyDescent="0.45">
      <c r="B626" s="17"/>
      <c r="C626" s="18">
        <v>0</v>
      </c>
      <c r="D626" s="19"/>
      <c r="E626" s="19"/>
      <c r="F626" s="19"/>
      <c r="H626" s="24" t="s">
        <v>89</v>
      </c>
      <c r="K626" s="25">
        <v>45820</v>
      </c>
      <c r="L626" s="25">
        <v>46022</v>
      </c>
    </row>
    <row r="627" spans="2:13" ht="17.399999999999999" x14ac:dyDescent="0.45">
      <c r="B627" s="17"/>
      <c r="C627" s="18">
        <v>0</v>
      </c>
      <c r="D627" s="19"/>
      <c r="E627" s="19"/>
      <c r="F627" s="19"/>
    </row>
    <row r="628" spans="2:13" ht="17.399999999999999" x14ac:dyDescent="0.45">
      <c r="B628" s="17"/>
      <c r="C628" s="18">
        <v>0</v>
      </c>
      <c r="D628" s="19"/>
      <c r="E628" s="19"/>
      <c r="F628" s="19"/>
    </row>
    <row r="629" spans="2:13" ht="17.399999999999999" x14ac:dyDescent="0.45">
      <c r="B629" s="17"/>
      <c r="C629" s="18">
        <v>0</v>
      </c>
      <c r="D629" s="19"/>
      <c r="E629" s="19"/>
      <c r="F629" s="19"/>
    </row>
    <row r="630" spans="2:13" ht="17.399999999999999" x14ac:dyDescent="0.45">
      <c r="B630" s="17"/>
      <c r="C630" s="18">
        <v>0</v>
      </c>
      <c r="D630" s="19"/>
      <c r="E630" s="19"/>
      <c r="F630" s="19"/>
    </row>
    <row r="631" spans="2:13" ht="17.399999999999999" x14ac:dyDescent="0.45">
      <c r="B631" s="17"/>
      <c r="C631" s="18">
        <v>0</v>
      </c>
      <c r="D631" s="19"/>
      <c r="E631" s="19"/>
      <c r="F631" s="19"/>
    </row>
    <row r="632" spans="2:13" ht="17.399999999999999" x14ac:dyDescent="0.45">
      <c r="B632" s="17"/>
      <c r="C632" s="18">
        <v>0</v>
      </c>
      <c r="D632" s="19"/>
      <c r="E632" s="19"/>
      <c r="F632" s="19"/>
    </row>
    <row r="633" spans="2:13" ht="18" thickBot="1" x14ac:dyDescent="0.5">
      <c r="B633" s="17"/>
      <c r="C633" s="20">
        <v>0</v>
      </c>
      <c r="D633" s="21"/>
      <c r="E633" s="21"/>
      <c r="F633" s="21"/>
    </row>
    <row r="634" spans="2:13" ht="21.6" thickBot="1" x14ac:dyDescent="0.55000000000000004">
      <c r="B634" s="7">
        <f>+D608-E608</f>
        <v>0</v>
      </c>
      <c r="C634" s="42" t="str">
        <f>IF(D608&lt;=E608,"YA NO TIENE FERIADOS","PUEDE SOLICITAR DIAS FERIADOS")</f>
        <v>YA NO TIENE FERIADOS</v>
      </c>
      <c r="D634" s="43"/>
      <c r="E634" s="43"/>
      <c r="F634" s="44"/>
    </row>
    <row r="635" spans="2:13" ht="19.2" thickBot="1" x14ac:dyDescent="0.5">
      <c r="C635" s="45" t="str">
        <f>IF(E608&gt;D608,"EXISTE UN ERROR","OK")</f>
        <v>OK</v>
      </c>
      <c r="D635" s="46"/>
      <c r="E635" s="46"/>
      <c r="F635" s="47"/>
    </row>
    <row r="638" spans="2:13" ht="19.2" thickBot="1" x14ac:dyDescent="0.5">
      <c r="B638" s="22" t="s">
        <v>144</v>
      </c>
      <c r="H638" s="22" t="str">
        <f>+B638</f>
        <v>MUÑOZ CHAVEZ NORMA CLARA</v>
      </c>
    </row>
    <row r="639" spans="2:13" ht="18.600000000000001" thickBot="1" x14ac:dyDescent="0.4">
      <c r="B639" s="5" t="s">
        <v>0</v>
      </c>
      <c r="C639" s="5" t="s">
        <v>1</v>
      </c>
      <c r="D639" s="5" t="s">
        <v>11</v>
      </c>
      <c r="E639" s="6" t="s">
        <v>2</v>
      </c>
      <c r="F639" s="6" t="s">
        <v>7</v>
      </c>
      <c r="H639" s="2" t="s">
        <v>3</v>
      </c>
      <c r="I639" s="3" t="s">
        <v>4</v>
      </c>
      <c r="J639" s="3" t="s">
        <v>5</v>
      </c>
      <c r="K639" s="3" t="s">
        <v>6</v>
      </c>
      <c r="L639" s="3" t="s">
        <v>7</v>
      </c>
      <c r="M639" s="4" t="s">
        <v>8</v>
      </c>
    </row>
    <row r="640" spans="2:13" ht="17.399999999999999" x14ac:dyDescent="0.45">
      <c r="B640" s="8">
        <v>0</v>
      </c>
      <c r="C640" s="9">
        <v>0</v>
      </c>
      <c r="D640" s="10">
        <f>+B640+C640</f>
        <v>0</v>
      </c>
      <c r="E640" s="10">
        <f>SUM(B641:B665)</f>
        <v>0</v>
      </c>
      <c r="F640" s="11"/>
      <c r="H640" s="13">
        <v>1</v>
      </c>
      <c r="I640" s="14"/>
      <c r="J640" s="27">
        <v>45856</v>
      </c>
      <c r="K640" s="27">
        <v>45856</v>
      </c>
      <c r="L640" s="29"/>
      <c r="M640" s="28"/>
    </row>
    <row r="641" spans="2:13" ht="17.399999999999999" x14ac:dyDescent="0.45">
      <c r="B641" s="17"/>
      <c r="C641" s="18">
        <v>0</v>
      </c>
      <c r="D641" s="26"/>
      <c r="E641" s="26"/>
      <c r="F641" s="18"/>
      <c r="H641" s="15"/>
      <c r="I641" s="14"/>
      <c r="J641" s="31"/>
      <c r="K641" s="31"/>
      <c r="L641" s="29"/>
      <c r="M641" s="29"/>
    </row>
    <row r="642" spans="2:13" ht="17.399999999999999" x14ac:dyDescent="0.45">
      <c r="B642" s="17"/>
      <c r="C642" s="18">
        <v>0</v>
      </c>
      <c r="D642" s="26"/>
      <c r="E642" s="26"/>
      <c r="F642" s="18"/>
      <c r="H642" s="15"/>
      <c r="I642" s="14"/>
      <c r="J642" s="31"/>
      <c r="K642" s="31"/>
      <c r="L642" s="29"/>
      <c r="M642" s="29"/>
    </row>
    <row r="643" spans="2:13" ht="17.399999999999999" x14ac:dyDescent="0.45">
      <c r="B643" s="17"/>
      <c r="C643" s="18">
        <v>0</v>
      </c>
      <c r="D643" s="26"/>
      <c r="E643" s="26"/>
      <c r="F643" s="18"/>
      <c r="H643" s="15"/>
      <c r="I643" s="14"/>
      <c r="J643" s="31"/>
      <c r="K643" s="31"/>
      <c r="L643" s="29"/>
      <c r="M643" s="29"/>
    </row>
    <row r="644" spans="2:13" ht="17.399999999999999" x14ac:dyDescent="0.45">
      <c r="B644" s="17"/>
      <c r="C644" s="18">
        <v>0</v>
      </c>
      <c r="D644" s="26"/>
      <c r="E644" s="26"/>
      <c r="F644" s="18"/>
      <c r="H644" s="15"/>
      <c r="I644" s="14"/>
      <c r="J644" s="31"/>
      <c r="K644" s="31"/>
      <c r="L644" s="29"/>
      <c r="M644" s="29"/>
    </row>
    <row r="645" spans="2:13" ht="17.399999999999999" x14ac:dyDescent="0.45">
      <c r="B645" s="17"/>
      <c r="C645" s="18">
        <v>0</v>
      </c>
      <c r="D645" s="26"/>
      <c r="E645" s="26"/>
      <c r="F645" s="18"/>
      <c r="H645" s="15"/>
      <c r="I645" s="14"/>
      <c r="J645" s="29"/>
      <c r="K645" s="29"/>
      <c r="L645" s="29"/>
      <c r="M645" s="29"/>
    </row>
    <row r="646" spans="2:13" ht="17.399999999999999" x14ac:dyDescent="0.45">
      <c r="B646" s="17"/>
      <c r="C646" s="18">
        <v>0</v>
      </c>
      <c r="D646" s="26"/>
      <c r="E646" s="26"/>
      <c r="F646" s="18"/>
      <c r="H646" s="15"/>
      <c r="I646" s="14"/>
      <c r="J646" s="29"/>
      <c r="K646" s="29"/>
      <c r="L646" s="29"/>
      <c r="M646" s="29"/>
    </row>
    <row r="647" spans="2:13" ht="17.399999999999999" x14ac:dyDescent="0.45">
      <c r="B647" s="17"/>
      <c r="C647" s="18">
        <v>0</v>
      </c>
      <c r="D647" s="26"/>
      <c r="E647" s="26"/>
      <c r="F647" s="18"/>
      <c r="H647" s="15"/>
      <c r="I647" s="14"/>
      <c r="J647" s="29"/>
      <c r="K647" s="29"/>
      <c r="L647" s="29"/>
      <c r="M647" s="29"/>
    </row>
    <row r="648" spans="2:13" ht="17.399999999999999" x14ac:dyDescent="0.45">
      <c r="B648" s="17"/>
      <c r="C648" s="18">
        <v>0</v>
      </c>
      <c r="D648" s="26"/>
      <c r="E648" s="26"/>
      <c r="F648" s="18"/>
      <c r="H648" s="15"/>
      <c r="I648" s="14"/>
      <c r="J648" s="29"/>
      <c r="K648" s="29"/>
      <c r="L648" s="29"/>
      <c r="M648" s="29"/>
    </row>
    <row r="649" spans="2:13" ht="17.399999999999999" x14ac:dyDescent="0.45">
      <c r="B649" s="17"/>
      <c r="C649" s="18">
        <v>0</v>
      </c>
      <c r="D649" s="26"/>
      <c r="E649" s="26"/>
      <c r="F649" s="18"/>
      <c r="H649" s="15"/>
      <c r="I649" s="14"/>
      <c r="J649" s="29"/>
      <c r="K649" s="29"/>
      <c r="L649" s="29"/>
      <c r="M649" s="29"/>
    </row>
    <row r="650" spans="2:13" ht="17.399999999999999" x14ac:dyDescent="0.45">
      <c r="B650" s="17"/>
      <c r="C650" s="18">
        <v>0</v>
      </c>
      <c r="D650" s="18"/>
      <c r="E650" s="18"/>
      <c r="F650" s="18"/>
      <c r="H650" s="15"/>
      <c r="I650" s="14"/>
      <c r="J650" s="29"/>
      <c r="K650" s="29"/>
      <c r="L650" s="29"/>
      <c r="M650" s="29"/>
    </row>
    <row r="651" spans="2:13" ht="18" thickBot="1" x14ac:dyDescent="0.5">
      <c r="B651" s="17"/>
      <c r="C651" s="18">
        <v>0</v>
      </c>
      <c r="D651" s="18"/>
      <c r="E651" s="18"/>
      <c r="F651" s="18"/>
      <c r="H651" s="16"/>
      <c r="I651" s="14"/>
      <c r="J651" s="30"/>
      <c r="K651" s="30"/>
      <c r="L651" s="30"/>
      <c r="M651" s="30"/>
    </row>
    <row r="652" spans="2:13" ht="21.6" thickBot="1" x14ac:dyDescent="0.55000000000000004">
      <c r="B652" s="17"/>
      <c r="C652" s="18">
        <v>0</v>
      </c>
      <c r="D652" s="19"/>
      <c r="E652" s="19"/>
      <c r="F652" s="19"/>
      <c r="H652" s="12">
        <f>SUM(H640:H651)</f>
        <v>1</v>
      </c>
      <c r="I652" s="39" t="str">
        <f>IF(H652=2,"YA NO PUEDE SOLICITAR DIAS ADMINISTRATIVOS","PUEDE SOLICITAR DIAS ADMINISTRATIVOS")</f>
        <v>PUEDE SOLICITAR DIAS ADMINISTRATIVOS</v>
      </c>
      <c r="J652" s="40"/>
      <c r="K652" s="40"/>
      <c r="L652" s="40"/>
      <c r="M652" s="41"/>
    </row>
    <row r="653" spans="2:13" ht="21.6" thickBot="1" x14ac:dyDescent="0.55000000000000004">
      <c r="B653" s="17"/>
      <c r="C653" s="18">
        <v>0</v>
      </c>
      <c r="D653" s="19"/>
      <c r="E653" s="19"/>
      <c r="F653" s="19"/>
      <c r="H653" s="23">
        <f>2-H652</f>
        <v>1</v>
      </c>
      <c r="I653" s="39" t="str">
        <f>IF(H653=0,"YA NO CUENTA CON ADMINISTRATIVOS","OK")</f>
        <v>OK</v>
      </c>
      <c r="J653" s="40"/>
      <c r="K653" s="40"/>
      <c r="L653" s="40"/>
      <c r="M653" s="41"/>
    </row>
    <row r="654" spans="2:13" ht="17.399999999999999" x14ac:dyDescent="0.45">
      <c r="B654" s="17"/>
      <c r="C654" s="18">
        <v>0</v>
      </c>
      <c r="D654" s="19"/>
      <c r="E654" s="19"/>
      <c r="F654" s="19"/>
      <c r="H654" s="1"/>
    </row>
    <row r="655" spans="2:13" ht="17.399999999999999" x14ac:dyDescent="0.45">
      <c r="B655" s="17"/>
      <c r="C655" s="18">
        <v>0</v>
      </c>
      <c r="D655" s="19"/>
      <c r="E655" s="19"/>
      <c r="F655" s="19"/>
    </row>
    <row r="656" spans="2:13" ht="17.399999999999999" x14ac:dyDescent="0.45">
      <c r="B656" s="17"/>
      <c r="C656" s="18">
        <v>0</v>
      </c>
      <c r="D656" s="19"/>
      <c r="E656" s="19"/>
      <c r="F656" s="19"/>
      <c r="H656" s="24" t="s">
        <v>67</v>
      </c>
      <c r="I656" s="24"/>
      <c r="J656" s="24"/>
      <c r="K656" s="25"/>
      <c r="L656" s="25"/>
    </row>
    <row r="657" spans="2:13" ht="17.399999999999999" x14ac:dyDescent="0.45">
      <c r="B657" s="17"/>
      <c r="C657" s="18">
        <v>0</v>
      </c>
      <c r="D657" s="19"/>
      <c r="E657" s="19"/>
      <c r="F657" s="19"/>
      <c r="H657" s="24" t="s">
        <v>68</v>
      </c>
      <c r="K657" s="25"/>
      <c r="L657" s="32"/>
      <c r="M657" s="33" t="s">
        <v>27</v>
      </c>
    </row>
    <row r="658" spans="2:13" ht="17.399999999999999" x14ac:dyDescent="0.45">
      <c r="B658" s="17"/>
      <c r="C658" s="18">
        <v>0</v>
      </c>
      <c r="D658" s="19"/>
      <c r="E658" s="19"/>
      <c r="F658" s="19"/>
      <c r="H658" s="24" t="s">
        <v>142</v>
      </c>
      <c r="K658" s="25">
        <v>45824</v>
      </c>
      <c r="L658" s="25">
        <v>45900</v>
      </c>
    </row>
    <row r="659" spans="2:13" ht="17.399999999999999" x14ac:dyDescent="0.45">
      <c r="B659" s="17"/>
      <c r="C659" s="18">
        <v>0</v>
      </c>
      <c r="D659" s="19"/>
      <c r="E659" s="19"/>
      <c r="F659" s="19"/>
    </row>
    <row r="660" spans="2:13" ht="17.399999999999999" x14ac:dyDescent="0.45">
      <c r="B660" s="17"/>
      <c r="C660" s="18">
        <v>0</v>
      </c>
      <c r="D660" s="19"/>
      <c r="E660" s="19"/>
      <c r="F660" s="19"/>
    </row>
    <row r="661" spans="2:13" ht="17.399999999999999" x14ac:dyDescent="0.45">
      <c r="B661" s="17"/>
      <c r="C661" s="18">
        <v>0</v>
      </c>
      <c r="D661" s="19"/>
      <c r="E661" s="19"/>
      <c r="F661" s="19"/>
    </row>
    <row r="662" spans="2:13" ht="17.399999999999999" x14ac:dyDescent="0.45">
      <c r="B662" s="17"/>
      <c r="C662" s="18">
        <v>0</v>
      </c>
      <c r="D662" s="19"/>
      <c r="E662" s="19"/>
      <c r="F662" s="19"/>
    </row>
    <row r="663" spans="2:13" ht="17.399999999999999" x14ac:dyDescent="0.45">
      <c r="B663" s="17"/>
      <c r="C663" s="18">
        <v>0</v>
      </c>
      <c r="D663" s="19"/>
      <c r="E663" s="19"/>
      <c r="F663" s="19"/>
    </row>
    <row r="664" spans="2:13" ht="17.399999999999999" x14ac:dyDescent="0.45">
      <c r="B664" s="17"/>
      <c r="C664" s="18">
        <v>0</v>
      </c>
      <c r="D664" s="19"/>
      <c r="E664" s="19"/>
      <c r="F664" s="19"/>
    </row>
    <row r="665" spans="2:13" ht="18" thickBot="1" x14ac:dyDescent="0.5">
      <c r="B665" s="17"/>
      <c r="C665" s="20">
        <v>0</v>
      </c>
      <c r="D665" s="21"/>
      <c r="E665" s="21"/>
      <c r="F665" s="21"/>
    </row>
    <row r="666" spans="2:13" ht="21.6" thickBot="1" x14ac:dyDescent="0.55000000000000004">
      <c r="B666" s="7">
        <f>+D640-E640</f>
        <v>0</v>
      </c>
      <c r="C666" s="42" t="str">
        <f>IF(D640&lt;=E640,"YA NO TIENE FERIADOS","PUEDE SOLICITAR DIAS FERIADOS")</f>
        <v>YA NO TIENE FERIADOS</v>
      </c>
      <c r="D666" s="43"/>
      <c r="E666" s="43"/>
      <c r="F666" s="44"/>
    </row>
    <row r="667" spans="2:13" ht="19.2" thickBot="1" x14ac:dyDescent="0.5">
      <c r="C667" s="45" t="str">
        <f>IF(E640&gt;D640,"EXISTE UN ERROR","OK")</f>
        <v>OK</v>
      </c>
      <c r="D667" s="46"/>
      <c r="E667" s="46"/>
      <c r="F667" s="47"/>
    </row>
  </sheetData>
  <mergeCells count="84">
    <mergeCell ref="I621:M621"/>
    <mergeCell ref="C634:F634"/>
    <mergeCell ref="C635:F635"/>
    <mergeCell ref="I589:M589"/>
    <mergeCell ref="I590:M590"/>
    <mergeCell ref="C603:F603"/>
    <mergeCell ref="C604:F604"/>
    <mergeCell ref="I620:M620"/>
    <mergeCell ref="I558:M558"/>
    <mergeCell ref="C571:F571"/>
    <mergeCell ref="C572:F572"/>
    <mergeCell ref="I525:M525"/>
    <mergeCell ref="I526:M526"/>
    <mergeCell ref="C539:F539"/>
    <mergeCell ref="C540:F540"/>
    <mergeCell ref="I557:M557"/>
    <mergeCell ref="C443:F443"/>
    <mergeCell ref="C444:F444"/>
    <mergeCell ref="I461:M461"/>
    <mergeCell ref="I462:M462"/>
    <mergeCell ref="C475:F475"/>
    <mergeCell ref="C476:F476"/>
    <mergeCell ref="I493:M493"/>
    <mergeCell ref="I494:M494"/>
    <mergeCell ref="C507:F507"/>
    <mergeCell ref="C508:F508"/>
    <mergeCell ref="I333:M333"/>
    <mergeCell ref="I334:M334"/>
    <mergeCell ref="C347:F347"/>
    <mergeCell ref="C348:F348"/>
    <mergeCell ref="I364:M364"/>
    <mergeCell ref="I365:M365"/>
    <mergeCell ref="C378:F378"/>
    <mergeCell ref="C379:F379"/>
    <mergeCell ref="I429:M429"/>
    <mergeCell ref="I430:M430"/>
    <mergeCell ref="I396:M396"/>
    <mergeCell ref="I397:M397"/>
    <mergeCell ref="C410:F410"/>
    <mergeCell ref="C411:F411"/>
    <mergeCell ref="C254:F254"/>
    <mergeCell ref="C255:F255"/>
    <mergeCell ref="I271:M271"/>
    <mergeCell ref="I272:M272"/>
    <mergeCell ref="C285:F285"/>
    <mergeCell ref="C286:F286"/>
    <mergeCell ref="I302:M302"/>
    <mergeCell ref="I303:M303"/>
    <mergeCell ref="C316:F316"/>
    <mergeCell ref="C317:F317"/>
    <mergeCell ref="I176:M176"/>
    <mergeCell ref="I177:M177"/>
    <mergeCell ref="C190:F190"/>
    <mergeCell ref="C191:F191"/>
    <mergeCell ref="I208:M208"/>
    <mergeCell ref="I209:M209"/>
    <mergeCell ref="C222:F222"/>
    <mergeCell ref="C223:F223"/>
    <mergeCell ref="I240:M240"/>
    <mergeCell ref="I241:M241"/>
    <mergeCell ref="I146:M146"/>
    <mergeCell ref="C159:F159"/>
    <mergeCell ref="C160:F160"/>
    <mergeCell ref="C96:F96"/>
    <mergeCell ref="C97:F97"/>
    <mergeCell ref="I113:M113"/>
    <mergeCell ref="I114:M114"/>
    <mergeCell ref="C127:F127"/>
    <mergeCell ref="I652:M652"/>
    <mergeCell ref="I653:M653"/>
    <mergeCell ref="C666:F666"/>
    <mergeCell ref="C667:F667"/>
    <mergeCell ref="I16:M16"/>
    <mergeCell ref="I17:M17"/>
    <mergeCell ref="C30:F30"/>
    <mergeCell ref="C31:F31"/>
    <mergeCell ref="I50:M50"/>
    <mergeCell ref="I51:M51"/>
    <mergeCell ref="C64:F64"/>
    <mergeCell ref="C65:F65"/>
    <mergeCell ref="I82:M82"/>
    <mergeCell ref="I83:M83"/>
    <mergeCell ref="C128:F128"/>
    <mergeCell ref="I145:M145"/>
  </mergeCells>
  <dataValidations count="2">
    <dataValidation type="list" allowBlank="1" showInputMessage="1" showErrorMessage="1" sqref="I384:I395 I261:I262 I259 I449:I451 I290:I292 I481:I492 I5:I15 I417:I428 I352:I363 I167 I513:I524 I169:I175 I296:I301 I70:I81 I453:I460 I133:I144 I264:I270 I231:I239" xr:uid="{810ED3BB-0437-494A-9C69-17980B67D4B3}">
      <formula1>$X$72:$X$74</formula1>
    </dataValidation>
    <dataValidation type="list" allowBlank="1" showInputMessage="1" showErrorMessage="1" sqref="I38:I49 I101:I112 I263 I260 I321:I332 I164:I166 I168 I452 I293:I295 I4 I545:I556 I577:I588 I196:I207 I608:I619 I228:I230 I640:I651" xr:uid="{D2052F8A-4CC0-47A6-A0EB-D3A0DE559B08}">
      <formula1>$X$36:$X$38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47ABB9-FDB0-4DD9-BE69-D67EE532DD6B}">
  <sheetPr>
    <tabColor rgb="FF00B050"/>
  </sheetPr>
  <dimension ref="A1:X252"/>
  <sheetViews>
    <sheetView zoomScale="70" zoomScaleNormal="70" workbookViewId="0"/>
  </sheetViews>
  <sheetFormatPr baseColWidth="10" defaultRowHeight="14.4" x14ac:dyDescent="0.3"/>
  <cols>
    <col min="1" max="1" width="6.6640625" customWidth="1"/>
    <col min="2" max="2" width="32" customWidth="1"/>
    <col min="3" max="3" width="17.21875" bestFit="1" customWidth="1"/>
    <col min="4" max="4" width="21.109375" bestFit="1" customWidth="1"/>
    <col min="5" max="5" width="15.21875" bestFit="1" customWidth="1"/>
    <col min="6" max="6" width="20.5546875" bestFit="1" customWidth="1"/>
    <col min="8" max="8" width="12" customWidth="1"/>
    <col min="9" max="9" width="9.6640625" bestFit="1" customWidth="1"/>
    <col min="10" max="10" width="15.33203125" bestFit="1" customWidth="1"/>
    <col min="11" max="11" width="19" bestFit="1" customWidth="1"/>
    <col min="12" max="12" width="20.5546875" bestFit="1" customWidth="1"/>
    <col min="13" max="13" width="16.77734375" bestFit="1" customWidth="1"/>
  </cols>
  <sheetData>
    <row r="1" spans="1:24" x14ac:dyDescent="0.3">
      <c r="A1" s="38"/>
    </row>
    <row r="2" spans="1:24" ht="19.2" thickBot="1" x14ac:dyDescent="0.5">
      <c r="B2" s="22" t="s">
        <v>28</v>
      </c>
      <c r="H2" s="22" t="str">
        <f>+B2</f>
        <v>FAURE HUECHUHUAL CAMILA FERNANDA</v>
      </c>
      <c r="X2" t="s">
        <v>9</v>
      </c>
    </row>
    <row r="3" spans="1:24" ht="18.600000000000001" thickBot="1" x14ac:dyDescent="0.4">
      <c r="B3" s="5" t="s">
        <v>0</v>
      </c>
      <c r="C3" s="5" t="s">
        <v>1</v>
      </c>
      <c r="D3" s="5" t="s">
        <v>11</v>
      </c>
      <c r="E3" s="6" t="s">
        <v>2</v>
      </c>
      <c r="F3" s="6" t="s">
        <v>7</v>
      </c>
      <c r="H3" s="2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4" t="s">
        <v>8</v>
      </c>
      <c r="X3" t="s">
        <v>10</v>
      </c>
    </row>
    <row r="4" spans="1:24" ht="17.399999999999999" x14ac:dyDescent="0.45">
      <c r="B4" s="8">
        <v>8</v>
      </c>
      <c r="C4" s="9">
        <v>0</v>
      </c>
      <c r="D4" s="10">
        <f>+B4+C4</f>
        <v>8</v>
      </c>
      <c r="E4" s="10">
        <f>SUM(B5:B29)</f>
        <v>8</v>
      </c>
      <c r="F4" s="11"/>
      <c r="H4" s="13">
        <v>1</v>
      </c>
      <c r="I4" s="14"/>
      <c r="J4" s="27">
        <v>45687</v>
      </c>
      <c r="K4" s="27">
        <v>45687</v>
      </c>
      <c r="L4" s="29" t="s">
        <v>94</v>
      </c>
      <c r="M4" s="28"/>
      <c r="X4" t="s">
        <v>113</v>
      </c>
    </row>
    <row r="5" spans="1:24" ht="17.399999999999999" x14ac:dyDescent="0.45">
      <c r="B5" s="17">
        <v>8</v>
      </c>
      <c r="C5" s="18">
        <v>0</v>
      </c>
      <c r="D5" s="26">
        <v>45740</v>
      </c>
      <c r="E5" s="26">
        <v>45749</v>
      </c>
      <c r="F5" s="34" t="s">
        <v>108</v>
      </c>
      <c r="H5" s="15">
        <v>2</v>
      </c>
      <c r="I5" s="14"/>
      <c r="J5" s="31">
        <v>45750</v>
      </c>
      <c r="K5" s="31">
        <v>45751</v>
      </c>
      <c r="L5" s="35" t="s">
        <v>111</v>
      </c>
      <c r="M5" s="29"/>
    </row>
    <row r="6" spans="1:24" ht="17.399999999999999" x14ac:dyDescent="0.45">
      <c r="B6" s="17"/>
      <c r="C6" s="18">
        <v>0</v>
      </c>
      <c r="D6" s="26"/>
      <c r="E6" s="26"/>
      <c r="F6" s="18"/>
      <c r="H6" s="15">
        <v>2</v>
      </c>
      <c r="I6" s="14"/>
      <c r="J6" s="31">
        <v>45782</v>
      </c>
      <c r="K6" s="31">
        <v>45783</v>
      </c>
      <c r="L6" s="29"/>
      <c r="M6" s="29"/>
    </row>
    <row r="7" spans="1:24" ht="17.399999999999999" x14ac:dyDescent="0.45">
      <c r="B7" s="17"/>
      <c r="C7" s="18">
        <v>0</v>
      </c>
      <c r="D7" s="26"/>
      <c r="E7" s="26"/>
      <c r="F7" s="18"/>
      <c r="H7" s="15"/>
      <c r="I7" s="14"/>
      <c r="J7" s="31"/>
      <c r="K7" s="31"/>
      <c r="L7" s="29"/>
      <c r="M7" s="29"/>
    </row>
    <row r="8" spans="1:24" ht="17.399999999999999" x14ac:dyDescent="0.45">
      <c r="B8" s="17"/>
      <c r="C8" s="18">
        <v>0</v>
      </c>
      <c r="D8" s="26"/>
      <c r="E8" s="26"/>
      <c r="F8" s="18"/>
      <c r="H8" s="15"/>
      <c r="I8" s="14"/>
      <c r="J8" s="31"/>
      <c r="K8" s="31"/>
      <c r="L8" s="29"/>
      <c r="M8" s="29"/>
    </row>
    <row r="9" spans="1:24" ht="17.399999999999999" x14ac:dyDescent="0.45">
      <c r="B9" s="17"/>
      <c r="C9" s="18">
        <v>0</v>
      </c>
      <c r="D9" s="26"/>
      <c r="E9" s="26"/>
      <c r="F9" s="18"/>
      <c r="H9" s="15"/>
      <c r="I9" s="14"/>
      <c r="J9" s="29"/>
      <c r="K9" s="29"/>
      <c r="L9" s="29"/>
      <c r="M9" s="29"/>
    </row>
    <row r="10" spans="1:24" ht="17.399999999999999" x14ac:dyDescent="0.45">
      <c r="B10" s="17"/>
      <c r="C10" s="18">
        <v>0</v>
      </c>
      <c r="D10" s="26"/>
      <c r="E10" s="26"/>
      <c r="F10" s="18"/>
      <c r="H10" s="15"/>
      <c r="I10" s="14"/>
      <c r="J10" s="29"/>
      <c r="K10" s="29"/>
      <c r="L10" s="29"/>
      <c r="M10" s="29"/>
    </row>
    <row r="11" spans="1:24" ht="17.399999999999999" x14ac:dyDescent="0.45">
      <c r="B11" s="17"/>
      <c r="C11" s="18">
        <v>0</v>
      </c>
      <c r="D11" s="26"/>
      <c r="E11" s="26"/>
      <c r="F11" s="18"/>
      <c r="H11" s="15"/>
      <c r="I11" s="14"/>
      <c r="J11" s="29"/>
      <c r="K11" s="29"/>
      <c r="L11" s="29"/>
      <c r="M11" s="29"/>
    </row>
    <row r="12" spans="1:24" ht="17.399999999999999" x14ac:dyDescent="0.45">
      <c r="B12" s="17"/>
      <c r="C12" s="18">
        <v>0</v>
      </c>
      <c r="D12" s="26"/>
      <c r="E12" s="26"/>
      <c r="F12" s="18"/>
      <c r="H12" s="15"/>
      <c r="I12" s="14"/>
      <c r="J12" s="29"/>
      <c r="K12" s="29"/>
      <c r="L12" s="29"/>
      <c r="M12" s="29"/>
    </row>
    <row r="13" spans="1:24" ht="17.399999999999999" x14ac:dyDescent="0.45">
      <c r="B13" s="17"/>
      <c r="C13" s="18">
        <v>0</v>
      </c>
      <c r="D13" s="26"/>
      <c r="E13" s="26"/>
      <c r="F13" s="18"/>
      <c r="H13" s="15"/>
      <c r="I13" s="14"/>
      <c r="J13" s="29"/>
      <c r="K13" s="29"/>
      <c r="L13" s="29"/>
      <c r="M13" s="29"/>
    </row>
    <row r="14" spans="1:24" ht="17.399999999999999" x14ac:dyDescent="0.45">
      <c r="B14" s="17"/>
      <c r="C14" s="18">
        <v>0</v>
      </c>
      <c r="D14" s="18"/>
      <c r="E14" s="18"/>
      <c r="F14" s="18"/>
      <c r="H14" s="15"/>
      <c r="I14" s="14"/>
      <c r="J14" s="29"/>
      <c r="K14" s="29"/>
      <c r="L14" s="29"/>
      <c r="M14" s="29"/>
    </row>
    <row r="15" spans="1:24" ht="18" thickBot="1" x14ac:dyDescent="0.5">
      <c r="B15" s="17"/>
      <c r="C15" s="18">
        <v>0</v>
      </c>
      <c r="D15" s="18"/>
      <c r="E15" s="18"/>
      <c r="F15" s="18"/>
      <c r="H15" s="16"/>
      <c r="I15" s="14"/>
      <c r="J15" s="30"/>
      <c r="K15" s="30"/>
      <c r="L15" s="30"/>
      <c r="M15" s="30"/>
    </row>
    <row r="16" spans="1:24" ht="21.6" thickBot="1" x14ac:dyDescent="0.55000000000000004">
      <c r="B16" s="17"/>
      <c r="C16" s="18">
        <v>0</v>
      </c>
      <c r="D16" s="19"/>
      <c r="E16" s="19"/>
      <c r="F16" s="19"/>
      <c r="H16" s="12">
        <f>SUM(H4:H15)</f>
        <v>5</v>
      </c>
      <c r="I16" s="39" t="str">
        <f>IF(H16=6,"YA NO PUEDE SOLICITAR DIAS ADMINISTRATIVOS","PUEDE SOLICITAR DIAS ADMINISTRATIVOS")</f>
        <v>PUEDE SOLICITAR DIAS ADMINISTRATIVOS</v>
      </c>
      <c r="J16" s="40"/>
      <c r="K16" s="40"/>
      <c r="L16" s="40"/>
      <c r="M16" s="41"/>
    </row>
    <row r="17" spans="2:13" ht="21.6" thickBot="1" x14ac:dyDescent="0.55000000000000004">
      <c r="B17" s="17"/>
      <c r="C17" s="18">
        <v>0</v>
      </c>
      <c r="D17" s="19"/>
      <c r="E17" s="19"/>
      <c r="F17" s="19"/>
      <c r="H17" s="23">
        <f>6-H16</f>
        <v>1</v>
      </c>
      <c r="I17" s="39" t="str">
        <f>IF(H17=0,"YA NO CUENTA CON ADMINISTRATIVOS","OK")</f>
        <v>OK</v>
      </c>
      <c r="J17" s="40"/>
      <c r="K17" s="40"/>
      <c r="L17" s="40"/>
      <c r="M17" s="41"/>
    </row>
    <row r="18" spans="2:13" ht="17.399999999999999" x14ac:dyDescent="0.45">
      <c r="B18" s="17"/>
      <c r="C18" s="18">
        <v>0</v>
      </c>
      <c r="D18" s="19"/>
      <c r="E18" s="19"/>
      <c r="F18" s="19"/>
      <c r="H18" s="1"/>
    </row>
    <row r="19" spans="2:13" ht="17.399999999999999" x14ac:dyDescent="0.45">
      <c r="B19" s="17"/>
      <c r="C19" s="18">
        <v>0</v>
      </c>
      <c r="D19" s="19"/>
      <c r="E19" s="19"/>
      <c r="F19" s="19"/>
    </row>
    <row r="20" spans="2:13" ht="17.399999999999999" x14ac:dyDescent="0.45">
      <c r="B20" s="17"/>
      <c r="C20" s="18">
        <v>0</v>
      </c>
      <c r="D20" s="19"/>
      <c r="E20" s="19"/>
      <c r="F20" s="19"/>
      <c r="H20" s="24" t="s">
        <v>29</v>
      </c>
      <c r="I20" s="24"/>
      <c r="J20" s="24"/>
      <c r="K20" s="25"/>
      <c r="L20" s="25"/>
    </row>
    <row r="21" spans="2:13" ht="17.399999999999999" x14ac:dyDescent="0.45">
      <c r="B21" s="17"/>
      <c r="C21" s="18">
        <v>0</v>
      </c>
      <c r="D21" s="19"/>
      <c r="E21" s="19"/>
      <c r="F21" s="19"/>
      <c r="H21" s="24" t="s">
        <v>30</v>
      </c>
      <c r="K21" s="25">
        <v>45292</v>
      </c>
      <c r="L21" s="32" t="s">
        <v>22</v>
      </c>
      <c r="M21" s="33" t="s">
        <v>27</v>
      </c>
    </row>
    <row r="22" spans="2:13" ht="17.399999999999999" x14ac:dyDescent="0.45">
      <c r="B22" s="17"/>
      <c r="C22" s="18">
        <v>0</v>
      </c>
      <c r="D22" s="19"/>
      <c r="E22" s="19"/>
      <c r="F22" s="19"/>
      <c r="H22" s="24" t="s">
        <v>89</v>
      </c>
      <c r="K22" s="25">
        <v>45658</v>
      </c>
      <c r="L22" s="25">
        <v>45838</v>
      </c>
    </row>
    <row r="23" spans="2:13" ht="17.399999999999999" x14ac:dyDescent="0.45">
      <c r="B23" s="17"/>
      <c r="C23" s="18">
        <v>0</v>
      </c>
      <c r="D23" s="19"/>
      <c r="E23" s="19"/>
      <c r="F23" s="19"/>
    </row>
    <row r="24" spans="2:13" ht="17.399999999999999" x14ac:dyDescent="0.45">
      <c r="B24" s="17"/>
      <c r="C24" s="18">
        <v>0</v>
      </c>
      <c r="D24" s="19"/>
      <c r="E24" s="19"/>
      <c r="F24" s="19"/>
    </row>
    <row r="25" spans="2:13" ht="17.399999999999999" x14ac:dyDescent="0.45">
      <c r="B25" s="17"/>
      <c r="C25" s="18">
        <v>0</v>
      </c>
      <c r="D25" s="19"/>
      <c r="E25" s="19"/>
      <c r="F25" s="19"/>
    </row>
    <row r="26" spans="2:13" ht="17.399999999999999" x14ac:dyDescent="0.45">
      <c r="B26" s="17"/>
      <c r="C26" s="18">
        <v>0</v>
      </c>
      <c r="D26" s="19"/>
      <c r="E26" s="19"/>
      <c r="F26" s="19"/>
    </row>
    <row r="27" spans="2:13" ht="17.399999999999999" x14ac:dyDescent="0.45">
      <c r="B27" s="17"/>
      <c r="C27" s="18">
        <v>0</v>
      </c>
      <c r="D27" s="19"/>
      <c r="E27" s="19"/>
      <c r="F27" s="19"/>
    </row>
    <row r="28" spans="2:13" ht="17.399999999999999" x14ac:dyDescent="0.45">
      <c r="B28" s="17"/>
      <c r="C28" s="18">
        <v>0</v>
      </c>
      <c r="D28" s="19"/>
      <c r="E28" s="19"/>
      <c r="F28" s="19"/>
    </row>
    <row r="29" spans="2:13" ht="18" thickBot="1" x14ac:dyDescent="0.5">
      <c r="B29" s="17"/>
      <c r="C29" s="20">
        <v>0</v>
      </c>
      <c r="D29" s="21"/>
      <c r="E29" s="21"/>
      <c r="F29" s="21"/>
    </row>
    <row r="30" spans="2:13" ht="21.6" thickBot="1" x14ac:dyDescent="0.55000000000000004">
      <c r="B30" s="7">
        <f>+D4-E4</f>
        <v>0</v>
      </c>
      <c r="C30" s="42" t="str">
        <f>IF(D4&lt;=E4,"YA NO TIENE FERIADOS","PUEDE SOLICITAR DIAS FERIADOS")</f>
        <v>YA NO TIENE FERIADOS</v>
      </c>
      <c r="D30" s="43"/>
      <c r="E30" s="43"/>
      <c r="F30" s="44"/>
    </row>
    <row r="31" spans="2:13" ht="19.2" thickBot="1" x14ac:dyDescent="0.5">
      <c r="C31" s="45" t="str">
        <f>IF(E4&gt;D4,"EXISTE UN ERROR","OK")</f>
        <v>OK</v>
      </c>
      <c r="D31" s="46"/>
      <c r="E31" s="46"/>
      <c r="F31" s="47"/>
    </row>
    <row r="34" spans="2:13" ht="19.2" thickBot="1" x14ac:dyDescent="0.5">
      <c r="B34" s="22" t="s">
        <v>31</v>
      </c>
      <c r="H34" s="22" t="str">
        <f>+B34</f>
        <v>IBACACHE PASTEN MARJORIE ANDREA</v>
      </c>
    </row>
    <row r="35" spans="2:13" ht="18.600000000000001" thickBot="1" x14ac:dyDescent="0.4">
      <c r="B35" s="5" t="s">
        <v>0</v>
      </c>
      <c r="C35" s="5" t="s">
        <v>1</v>
      </c>
      <c r="D35" s="5" t="s">
        <v>11</v>
      </c>
      <c r="E35" s="6" t="s">
        <v>2</v>
      </c>
      <c r="F35" s="6" t="s">
        <v>7</v>
      </c>
      <c r="H35" s="2" t="s">
        <v>3</v>
      </c>
      <c r="I35" s="3" t="s">
        <v>4</v>
      </c>
      <c r="J35" s="3" t="s">
        <v>5</v>
      </c>
      <c r="K35" s="3" t="s">
        <v>6</v>
      </c>
      <c r="L35" s="3" t="s">
        <v>7</v>
      </c>
      <c r="M35" s="4" t="s">
        <v>8</v>
      </c>
    </row>
    <row r="36" spans="2:13" ht="17.399999999999999" x14ac:dyDescent="0.45">
      <c r="B36" s="8">
        <v>0</v>
      </c>
      <c r="C36" s="9">
        <v>0</v>
      </c>
      <c r="D36" s="10">
        <f>+B36+C36</f>
        <v>0</v>
      </c>
      <c r="E36" s="10">
        <f>SUM(B37:B61)</f>
        <v>0</v>
      </c>
      <c r="F36" s="11"/>
      <c r="H36" s="13">
        <v>1</v>
      </c>
      <c r="I36" s="14"/>
      <c r="J36" s="27">
        <v>45686</v>
      </c>
      <c r="K36" s="27">
        <v>45686</v>
      </c>
      <c r="L36" s="29"/>
      <c r="M36" s="28"/>
    </row>
    <row r="37" spans="2:13" ht="17.399999999999999" x14ac:dyDescent="0.45">
      <c r="B37" s="17"/>
      <c r="C37" s="18">
        <v>0</v>
      </c>
      <c r="D37" s="26"/>
      <c r="E37" s="26"/>
      <c r="F37" s="18"/>
      <c r="H37" s="15">
        <v>1</v>
      </c>
      <c r="I37" s="14"/>
      <c r="J37" s="31">
        <v>45709</v>
      </c>
      <c r="K37" s="31">
        <v>45709</v>
      </c>
      <c r="L37" s="29"/>
      <c r="M37" s="29"/>
    </row>
    <row r="38" spans="2:13" ht="17.399999999999999" x14ac:dyDescent="0.45">
      <c r="B38" s="17"/>
      <c r="C38" s="18">
        <v>0</v>
      </c>
      <c r="D38" s="26"/>
      <c r="E38" s="26"/>
      <c r="F38" s="18"/>
      <c r="H38" s="15">
        <v>1</v>
      </c>
      <c r="I38" s="14"/>
      <c r="J38" s="31">
        <v>45719</v>
      </c>
      <c r="K38" s="31">
        <v>45719</v>
      </c>
      <c r="L38" s="35" t="s">
        <v>111</v>
      </c>
      <c r="M38" s="29"/>
    </row>
    <row r="39" spans="2:13" ht="17.399999999999999" x14ac:dyDescent="0.45">
      <c r="B39" s="17"/>
      <c r="C39" s="18">
        <v>0</v>
      </c>
      <c r="D39" s="26"/>
      <c r="E39" s="26"/>
      <c r="F39" s="18"/>
      <c r="H39" s="15">
        <v>1</v>
      </c>
      <c r="I39" s="14"/>
      <c r="J39" s="31">
        <v>45744</v>
      </c>
      <c r="K39" s="31">
        <v>45744</v>
      </c>
      <c r="L39" s="35" t="s">
        <v>111</v>
      </c>
      <c r="M39" s="29"/>
    </row>
    <row r="40" spans="2:13" ht="17.399999999999999" x14ac:dyDescent="0.45">
      <c r="B40" s="17"/>
      <c r="C40" s="18">
        <v>0</v>
      </c>
      <c r="D40" s="26"/>
      <c r="E40" s="26"/>
      <c r="F40" s="18"/>
      <c r="H40" s="15"/>
      <c r="I40" s="14"/>
      <c r="J40" s="31"/>
      <c r="K40" s="31"/>
      <c r="L40" s="29"/>
      <c r="M40" s="29"/>
    </row>
    <row r="41" spans="2:13" ht="17.399999999999999" x14ac:dyDescent="0.45">
      <c r="B41" s="17"/>
      <c r="C41" s="18">
        <v>0</v>
      </c>
      <c r="D41" s="26"/>
      <c r="E41" s="26"/>
      <c r="F41" s="18"/>
      <c r="H41" s="15"/>
      <c r="I41" s="14"/>
      <c r="J41" s="29"/>
      <c r="K41" s="29"/>
      <c r="L41" s="29"/>
      <c r="M41" s="29"/>
    </row>
    <row r="42" spans="2:13" ht="17.399999999999999" x14ac:dyDescent="0.45">
      <c r="B42" s="17"/>
      <c r="C42" s="18">
        <v>0</v>
      </c>
      <c r="D42" s="26"/>
      <c r="E42" s="26"/>
      <c r="F42" s="18"/>
      <c r="H42" s="15"/>
      <c r="I42" s="14"/>
      <c r="J42" s="29"/>
      <c r="K42" s="29"/>
      <c r="L42" s="29"/>
      <c r="M42" s="29"/>
    </row>
    <row r="43" spans="2:13" ht="17.399999999999999" x14ac:dyDescent="0.45">
      <c r="B43" s="17"/>
      <c r="C43" s="18">
        <v>0</v>
      </c>
      <c r="D43" s="26"/>
      <c r="E43" s="26"/>
      <c r="F43" s="18"/>
      <c r="H43" s="15"/>
      <c r="I43" s="14"/>
      <c r="J43" s="29"/>
      <c r="K43" s="29"/>
      <c r="L43" s="29"/>
      <c r="M43" s="29"/>
    </row>
    <row r="44" spans="2:13" ht="17.399999999999999" x14ac:dyDescent="0.45">
      <c r="B44" s="17"/>
      <c r="C44" s="18">
        <v>0</v>
      </c>
      <c r="D44" s="26"/>
      <c r="E44" s="26"/>
      <c r="F44" s="18"/>
      <c r="H44" s="15"/>
      <c r="I44" s="14"/>
      <c r="J44" s="29"/>
      <c r="K44" s="29"/>
      <c r="L44" s="29"/>
      <c r="M44" s="29"/>
    </row>
    <row r="45" spans="2:13" ht="17.399999999999999" x14ac:dyDescent="0.45">
      <c r="B45" s="17"/>
      <c r="C45" s="18">
        <v>0</v>
      </c>
      <c r="D45" s="26"/>
      <c r="E45" s="26"/>
      <c r="F45" s="18"/>
      <c r="H45" s="15"/>
      <c r="I45" s="14"/>
      <c r="J45" s="29"/>
      <c r="K45" s="29"/>
      <c r="L45" s="29"/>
      <c r="M45" s="29"/>
    </row>
    <row r="46" spans="2:13" ht="17.399999999999999" x14ac:dyDescent="0.45">
      <c r="B46" s="17"/>
      <c r="C46" s="18">
        <v>0</v>
      </c>
      <c r="D46" s="18"/>
      <c r="E46" s="18"/>
      <c r="F46" s="18"/>
      <c r="H46" s="15"/>
      <c r="I46" s="14"/>
      <c r="J46" s="29"/>
      <c r="K46" s="29"/>
      <c r="L46" s="29"/>
      <c r="M46" s="29"/>
    </row>
    <row r="47" spans="2:13" ht="18" thickBot="1" x14ac:dyDescent="0.5">
      <c r="B47" s="17"/>
      <c r="C47" s="18">
        <v>0</v>
      </c>
      <c r="D47" s="18"/>
      <c r="E47" s="18"/>
      <c r="F47" s="18"/>
      <c r="H47" s="16"/>
      <c r="I47" s="14"/>
      <c r="J47" s="30"/>
      <c r="K47" s="30"/>
      <c r="L47" s="30"/>
      <c r="M47" s="30"/>
    </row>
    <row r="48" spans="2:13" ht="21.6" thickBot="1" x14ac:dyDescent="0.55000000000000004">
      <c r="B48" s="17"/>
      <c r="C48" s="18">
        <v>0</v>
      </c>
      <c r="D48" s="19"/>
      <c r="E48" s="19"/>
      <c r="F48" s="19"/>
      <c r="H48" s="12">
        <f>SUM(H36:H47)</f>
        <v>4</v>
      </c>
      <c r="I48" s="39" t="str">
        <f>IF(H48=6,"YA NO PUEDE SOLICITAR DIAS ADMINISTRATIVOS","PUEDE SOLICITAR DIAS ADMINISTRATIVOS")</f>
        <v>PUEDE SOLICITAR DIAS ADMINISTRATIVOS</v>
      </c>
      <c r="J48" s="40"/>
      <c r="K48" s="40"/>
      <c r="L48" s="40"/>
      <c r="M48" s="41"/>
    </row>
    <row r="49" spans="2:13" ht="21.6" thickBot="1" x14ac:dyDescent="0.55000000000000004">
      <c r="B49" s="17"/>
      <c r="C49" s="18">
        <v>0</v>
      </c>
      <c r="D49" s="19"/>
      <c r="E49" s="19"/>
      <c r="F49" s="19"/>
      <c r="H49" s="23">
        <f>6-H48</f>
        <v>2</v>
      </c>
      <c r="I49" s="39" t="str">
        <f>IF(H49=0,"YA NO CUENTA CON ADMINISTRATIVOS","OK")</f>
        <v>OK</v>
      </c>
      <c r="J49" s="40"/>
      <c r="K49" s="40"/>
      <c r="L49" s="40"/>
      <c r="M49" s="41"/>
    </row>
    <row r="50" spans="2:13" ht="17.399999999999999" x14ac:dyDescent="0.45">
      <c r="B50" s="17"/>
      <c r="C50" s="18">
        <v>0</v>
      </c>
      <c r="D50" s="19"/>
      <c r="E50" s="19"/>
      <c r="F50" s="19"/>
      <c r="H50" s="1"/>
    </row>
    <row r="51" spans="2:13" ht="17.399999999999999" x14ac:dyDescent="0.45">
      <c r="B51" s="17"/>
      <c r="C51" s="18">
        <v>0</v>
      </c>
      <c r="D51" s="19"/>
      <c r="E51" s="19"/>
      <c r="F51" s="19"/>
    </row>
    <row r="52" spans="2:13" ht="17.399999999999999" x14ac:dyDescent="0.45">
      <c r="B52" s="17"/>
      <c r="C52" s="18">
        <v>0</v>
      </c>
      <c r="D52" s="19"/>
      <c r="E52" s="19"/>
      <c r="F52" s="19"/>
      <c r="H52" s="24" t="s">
        <v>29</v>
      </c>
      <c r="I52" s="24"/>
      <c r="J52" s="24"/>
      <c r="K52" s="25"/>
      <c r="L52" s="25"/>
    </row>
    <row r="53" spans="2:13" ht="17.399999999999999" x14ac:dyDescent="0.45">
      <c r="B53" s="17"/>
      <c r="C53" s="18">
        <v>0</v>
      </c>
      <c r="D53" s="19"/>
      <c r="E53" s="19"/>
      <c r="F53" s="19"/>
      <c r="H53" s="24" t="s">
        <v>30</v>
      </c>
      <c r="K53" s="25">
        <v>45566</v>
      </c>
      <c r="L53" s="32" t="s">
        <v>32</v>
      </c>
      <c r="M53" s="33" t="s">
        <v>27</v>
      </c>
    </row>
    <row r="54" spans="2:13" ht="17.399999999999999" x14ac:dyDescent="0.45">
      <c r="B54" s="17"/>
      <c r="C54" s="18">
        <v>0</v>
      </c>
      <c r="D54" s="19"/>
      <c r="E54" s="19"/>
      <c r="F54" s="19"/>
      <c r="H54" s="24" t="s">
        <v>89</v>
      </c>
      <c r="K54" s="25">
        <v>45658</v>
      </c>
      <c r="L54" s="25">
        <v>45838</v>
      </c>
    </row>
    <row r="55" spans="2:13" ht="17.399999999999999" x14ac:dyDescent="0.45">
      <c r="B55" s="17"/>
      <c r="C55" s="18">
        <v>0</v>
      </c>
      <c r="D55" s="19"/>
      <c r="E55" s="19"/>
      <c r="F55" s="19"/>
    </row>
    <row r="56" spans="2:13" ht="17.399999999999999" x14ac:dyDescent="0.45">
      <c r="B56" s="17"/>
      <c r="C56" s="18">
        <v>0</v>
      </c>
      <c r="D56" s="19"/>
      <c r="E56" s="19"/>
      <c r="F56" s="19"/>
    </row>
    <row r="57" spans="2:13" ht="17.399999999999999" x14ac:dyDescent="0.45">
      <c r="B57" s="17"/>
      <c r="C57" s="18">
        <v>0</v>
      </c>
      <c r="D57" s="19"/>
      <c r="E57" s="19"/>
      <c r="F57" s="19"/>
    </row>
    <row r="58" spans="2:13" ht="17.399999999999999" x14ac:dyDescent="0.45">
      <c r="B58" s="17"/>
      <c r="C58" s="18">
        <v>0</v>
      </c>
      <c r="D58" s="19"/>
      <c r="E58" s="19"/>
      <c r="F58" s="19"/>
    </row>
    <row r="59" spans="2:13" ht="17.399999999999999" x14ac:dyDescent="0.45">
      <c r="B59" s="17"/>
      <c r="C59" s="18">
        <v>0</v>
      </c>
      <c r="D59" s="19"/>
      <c r="E59" s="19"/>
      <c r="F59" s="19"/>
    </row>
    <row r="60" spans="2:13" ht="17.399999999999999" x14ac:dyDescent="0.45">
      <c r="B60" s="17"/>
      <c r="C60" s="18">
        <v>0</v>
      </c>
      <c r="D60" s="19"/>
      <c r="E60" s="19"/>
      <c r="F60" s="19"/>
    </row>
    <row r="61" spans="2:13" ht="18" thickBot="1" x14ac:dyDescent="0.5">
      <c r="B61" s="17"/>
      <c r="C61" s="20">
        <v>0</v>
      </c>
      <c r="D61" s="21"/>
      <c r="E61" s="21"/>
      <c r="F61" s="21"/>
    </row>
    <row r="62" spans="2:13" ht="21.6" thickBot="1" x14ac:dyDescent="0.55000000000000004">
      <c r="B62" s="7">
        <f>+D36-E36</f>
        <v>0</v>
      </c>
      <c r="C62" s="42" t="str">
        <f>IF(D36&lt;=E36,"YA NO TIENE FERIADOS","PUEDE SOLICITAR DIAS FERIADOS")</f>
        <v>YA NO TIENE FERIADOS</v>
      </c>
      <c r="D62" s="43"/>
      <c r="E62" s="43"/>
      <c r="F62" s="44"/>
    </row>
    <row r="63" spans="2:13" ht="19.2" thickBot="1" x14ac:dyDescent="0.5">
      <c r="C63" s="45" t="str">
        <f>IF(E36&gt;D36,"EXISTE UN ERROR","OK")</f>
        <v>OK</v>
      </c>
      <c r="D63" s="46"/>
      <c r="E63" s="46"/>
      <c r="F63" s="47"/>
    </row>
    <row r="66" spans="2:13" ht="19.2" thickBot="1" x14ac:dyDescent="0.5">
      <c r="B66" s="22" t="s">
        <v>33</v>
      </c>
      <c r="H66" s="22" t="str">
        <f>+B66</f>
        <v>JIMENEZ RAVANALES WLADIMIR ANDRES</v>
      </c>
    </row>
    <row r="67" spans="2:13" ht="18.600000000000001" thickBot="1" x14ac:dyDescent="0.4">
      <c r="B67" s="5" t="s">
        <v>0</v>
      </c>
      <c r="C67" s="5" t="s">
        <v>1</v>
      </c>
      <c r="D67" s="5" t="s">
        <v>11</v>
      </c>
      <c r="E67" s="6" t="s">
        <v>2</v>
      </c>
      <c r="F67" s="6" t="s">
        <v>7</v>
      </c>
      <c r="H67" s="2" t="s">
        <v>3</v>
      </c>
      <c r="I67" s="3" t="s">
        <v>4</v>
      </c>
      <c r="J67" s="3" t="s">
        <v>5</v>
      </c>
      <c r="K67" s="3" t="s">
        <v>6</v>
      </c>
      <c r="L67" s="3" t="s">
        <v>7</v>
      </c>
      <c r="M67" s="4" t="s">
        <v>8</v>
      </c>
    </row>
    <row r="68" spans="2:13" ht="17.399999999999999" x14ac:dyDescent="0.45">
      <c r="B68" s="8">
        <v>8</v>
      </c>
      <c r="C68" s="9">
        <v>0</v>
      </c>
      <c r="D68" s="10">
        <f>+B68+C68</f>
        <v>8</v>
      </c>
      <c r="E68" s="10">
        <f>SUM(B69:B93)</f>
        <v>8</v>
      </c>
      <c r="F68" s="11"/>
      <c r="H68" s="13">
        <v>2</v>
      </c>
      <c r="I68" s="14"/>
      <c r="J68" s="27">
        <v>45694</v>
      </c>
      <c r="K68" s="27">
        <v>45695</v>
      </c>
      <c r="L68" s="35" t="s">
        <v>93</v>
      </c>
      <c r="M68" s="28"/>
    </row>
    <row r="69" spans="2:13" ht="17.399999999999999" x14ac:dyDescent="0.45">
      <c r="B69" s="17">
        <v>5</v>
      </c>
      <c r="C69" s="18">
        <v>0</v>
      </c>
      <c r="D69" s="26">
        <v>45726</v>
      </c>
      <c r="E69" s="26">
        <v>45730</v>
      </c>
      <c r="F69" s="34" t="s">
        <v>91</v>
      </c>
      <c r="H69" s="15">
        <v>1</v>
      </c>
      <c r="I69" s="14"/>
      <c r="J69" s="31">
        <v>45698</v>
      </c>
      <c r="K69" s="31">
        <v>45698</v>
      </c>
      <c r="L69" s="35" t="s">
        <v>93</v>
      </c>
      <c r="M69" s="29"/>
    </row>
    <row r="70" spans="2:13" ht="17.399999999999999" x14ac:dyDescent="0.45">
      <c r="B70" s="17">
        <v>3</v>
      </c>
      <c r="C70" s="18">
        <v>0</v>
      </c>
      <c r="D70" s="26">
        <v>45776</v>
      </c>
      <c r="E70" s="26">
        <v>45779</v>
      </c>
      <c r="F70" s="18"/>
      <c r="H70" s="15">
        <v>1</v>
      </c>
      <c r="I70" s="14"/>
      <c r="J70" s="31">
        <v>45712</v>
      </c>
      <c r="K70" s="31">
        <v>45712</v>
      </c>
      <c r="L70" s="35" t="s">
        <v>93</v>
      </c>
      <c r="M70" s="29"/>
    </row>
    <row r="71" spans="2:13" ht="17.399999999999999" x14ac:dyDescent="0.45">
      <c r="B71" s="17"/>
      <c r="C71" s="18">
        <v>0</v>
      </c>
      <c r="D71" s="26"/>
      <c r="E71" s="26"/>
      <c r="F71" s="18"/>
      <c r="H71" s="15">
        <v>1</v>
      </c>
      <c r="I71" s="14"/>
      <c r="J71" s="31">
        <v>45723</v>
      </c>
      <c r="K71" s="31">
        <v>45723</v>
      </c>
      <c r="L71" s="35" t="s">
        <v>93</v>
      </c>
      <c r="M71" s="29"/>
    </row>
    <row r="72" spans="2:13" ht="17.399999999999999" x14ac:dyDescent="0.45">
      <c r="B72" s="17"/>
      <c r="C72" s="18">
        <v>0</v>
      </c>
      <c r="D72" s="26"/>
      <c r="E72" s="26"/>
      <c r="F72" s="18"/>
      <c r="H72" s="15">
        <v>1</v>
      </c>
      <c r="I72" s="14"/>
      <c r="J72" s="31">
        <v>45782</v>
      </c>
      <c r="K72" s="31">
        <v>45782</v>
      </c>
      <c r="L72" s="29"/>
      <c r="M72" s="29"/>
    </row>
    <row r="73" spans="2:13" ht="17.399999999999999" x14ac:dyDescent="0.45">
      <c r="B73" s="17"/>
      <c r="C73" s="18">
        <v>0</v>
      </c>
      <c r="D73" s="26"/>
      <c r="E73" s="26"/>
      <c r="F73" s="18"/>
      <c r="H73" s="15"/>
      <c r="I73" s="14"/>
      <c r="J73" s="29"/>
      <c r="K73" s="29"/>
      <c r="L73" s="29"/>
      <c r="M73" s="29"/>
    </row>
    <row r="74" spans="2:13" ht="17.399999999999999" x14ac:dyDescent="0.45">
      <c r="B74" s="17"/>
      <c r="C74" s="18">
        <v>0</v>
      </c>
      <c r="D74" s="26"/>
      <c r="E74" s="26"/>
      <c r="F74" s="18"/>
      <c r="H74" s="15"/>
      <c r="I74" s="14"/>
      <c r="J74" s="29"/>
      <c r="K74" s="29"/>
      <c r="L74" s="29"/>
      <c r="M74" s="29"/>
    </row>
    <row r="75" spans="2:13" ht="17.399999999999999" x14ac:dyDescent="0.45">
      <c r="B75" s="17"/>
      <c r="C75" s="18">
        <v>0</v>
      </c>
      <c r="D75" s="26"/>
      <c r="E75" s="26"/>
      <c r="F75" s="18"/>
      <c r="H75" s="15"/>
      <c r="I75" s="14"/>
      <c r="J75" s="29"/>
      <c r="K75" s="29"/>
      <c r="L75" s="29"/>
      <c r="M75" s="29"/>
    </row>
    <row r="76" spans="2:13" ht="17.399999999999999" x14ac:dyDescent="0.45">
      <c r="B76" s="17"/>
      <c r="C76" s="18">
        <v>0</v>
      </c>
      <c r="D76" s="26"/>
      <c r="E76" s="26"/>
      <c r="F76" s="18"/>
      <c r="H76" s="15"/>
      <c r="I76" s="14"/>
      <c r="J76" s="29"/>
      <c r="K76" s="29"/>
      <c r="L76" s="29"/>
      <c r="M76" s="29"/>
    </row>
    <row r="77" spans="2:13" ht="17.399999999999999" x14ac:dyDescent="0.45">
      <c r="B77" s="17"/>
      <c r="C77" s="18">
        <v>0</v>
      </c>
      <c r="D77" s="26"/>
      <c r="E77" s="26"/>
      <c r="F77" s="18"/>
      <c r="H77" s="15"/>
      <c r="I77" s="14"/>
      <c r="J77" s="29"/>
      <c r="K77" s="29"/>
      <c r="L77" s="29"/>
      <c r="M77" s="29"/>
    </row>
    <row r="78" spans="2:13" ht="17.399999999999999" x14ac:dyDescent="0.45">
      <c r="B78" s="17"/>
      <c r="C78" s="18">
        <v>0</v>
      </c>
      <c r="D78" s="18"/>
      <c r="E78" s="18"/>
      <c r="F78" s="18"/>
      <c r="H78" s="15"/>
      <c r="I78" s="14"/>
      <c r="J78" s="29"/>
      <c r="K78" s="29"/>
      <c r="L78" s="29"/>
      <c r="M78" s="29"/>
    </row>
    <row r="79" spans="2:13" ht="18" thickBot="1" x14ac:dyDescent="0.5">
      <c r="B79" s="17"/>
      <c r="C79" s="18">
        <v>0</v>
      </c>
      <c r="D79" s="18"/>
      <c r="E79" s="18"/>
      <c r="F79" s="18"/>
      <c r="H79" s="16"/>
      <c r="I79" s="14"/>
      <c r="J79" s="30"/>
      <c r="K79" s="30"/>
      <c r="L79" s="30"/>
      <c r="M79" s="30"/>
    </row>
    <row r="80" spans="2:13" ht="21.6" thickBot="1" x14ac:dyDescent="0.55000000000000004">
      <c r="B80" s="17"/>
      <c r="C80" s="18">
        <v>0</v>
      </c>
      <c r="D80" s="19"/>
      <c r="E80" s="19"/>
      <c r="F80" s="19"/>
      <c r="H80" s="12">
        <f>SUM(H68:H79)</f>
        <v>6</v>
      </c>
      <c r="I80" s="39" t="str">
        <f>IF(H80=6,"YA NO PUEDE SOLICITAR DIAS ADMINISTRATIVOS","PUEDE SOLICITAR DIAS ADMINISTRATIVOS")</f>
        <v>YA NO PUEDE SOLICITAR DIAS ADMINISTRATIVOS</v>
      </c>
      <c r="J80" s="40"/>
      <c r="K80" s="40"/>
      <c r="L80" s="40"/>
      <c r="M80" s="41"/>
    </row>
    <row r="81" spans="2:13" ht="21.6" thickBot="1" x14ac:dyDescent="0.55000000000000004">
      <c r="B81" s="17"/>
      <c r="C81" s="18">
        <v>0</v>
      </c>
      <c r="D81" s="19"/>
      <c r="E81" s="19"/>
      <c r="F81" s="19"/>
      <c r="H81" s="23">
        <f>6-H80</f>
        <v>0</v>
      </c>
      <c r="I81" s="39" t="str">
        <f>IF(H81=0,"YA NO CUENTA CON ADMINISTRATIVOS","OK")</f>
        <v>YA NO CUENTA CON ADMINISTRATIVOS</v>
      </c>
      <c r="J81" s="40"/>
      <c r="K81" s="40"/>
      <c r="L81" s="40"/>
      <c r="M81" s="41"/>
    </row>
    <row r="82" spans="2:13" ht="17.399999999999999" x14ac:dyDescent="0.45">
      <c r="B82" s="17"/>
      <c r="C82" s="18">
        <v>0</v>
      </c>
      <c r="D82" s="19"/>
      <c r="E82" s="19"/>
      <c r="F82" s="19"/>
      <c r="H82" s="1"/>
    </row>
    <row r="83" spans="2:13" ht="17.399999999999999" x14ac:dyDescent="0.45">
      <c r="B83" s="17"/>
      <c r="C83" s="18">
        <v>0</v>
      </c>
      <c r="D83" s="19"/>
      <c r="E83" s="19"/>
      <c r="F83" s="19"/>
    </row>
    <row r="84" spans="2:13" ht="17.399999999999999" x14ac:dyDescent="0.45">
      <c r="B84" s="17"/>
      <c r="C84" s="18">
        <v>0</v>
      </c>
      <c r="D84" s="19"/>
      <c r="E84" s="19"/>
      <c r="F84" s="19"/>
      <c r="H84" s="24" t="s">
        <v>29</v>
      </c>
      <c r="I84" s="24"/>
      <c r="J84" s="24"/>
      <c r="K84" s="25"/>
      <c r="L84" s="25"/>
    </row>
    <row r="85" spans="2:13" ht="17.399999999999999" x14ac:dyDescent="0.45">
      <c r="B85" s="17"/>
      <c r="C85" s="18">
        <v>0</v>
      </c>
      <c r="D85" s="19"/>
      <c r="E85" s="19"/>
      <c r="F85" s="19"/>
      <c r="H85" s="24" t="s">
        <v>34</v>
      </c>
      <c r="K85" s="25">
        <v>45292</v>
      </c>
      <c r="L85" s="32" t="s">
        <v>22</v>
      </c>
      <c r="M85" s="33" t="s">
        <v>27</v>
      </c>
    </row>
    <row r="86" spans="2:13" ht="17.399999999999999" x14ac:dyDescent="0.45">
      <c r="B86" s="17"/>
      <c r="C86" s="18">
        <v>0</v>
      </c>
      <c r="D86" s="19"/>
      <c r="E86" s="19"/>
      <c r="F86" s="19"/>
      <c r="H86" s="24" t="s">
        <v>89</v>
      </c>
      <c r="K86" s="25">
        <v>45658</v>
      </c>
      <c r="L86" s="25">
        <v>45838</v>
      </c>
    </row>
    <row r="87" spans="2:13" ht="17.399999999999999" x14ac:dyDescent="0.45">
      <c r="B87" s="17"/>
      <c r="C87" s="18">
        <v>0</v>
      </c>
      <c r="D87" s="19"/>
      <c r="E87" s="19"/>
      <c r="F87" s="19"/>
    </row>
    <row r="88" spans="2:13" ht="17.399999999999999" x14ac:dyDescent="0.45">
      <c r="B88" s="17"/>
      <c r="C88" s="18">
        <v>0</v>
      </c>
      <c r="D88" s="19"/>
      <c r="E88" s="19"/>
      <c r="F88" s="19"/>
    </row>
    <row r="89" spans="2:13" ht="17.399999999999999" x14ac:dyDescent="0.45">
      <c r="B89" s="17"/>
      <c r="C89" s="18">
        <v>0</v>
      </c>
      <c r="D89" s="19"/>
      <c r="E89" s="19"/>
      <c r="F89" s="19"/>
    </row>
    <row r="90" spans="2:13" ht="17.399999999999999" x14ac:dyDescent="0.45">
      <c r="B90" s="17"/>
      <c r="C90" s="18">
        <v>0</v>
      </c>
      <c r="D90" s="19"/>
      <c r="E90" s="19"/>
      <c r="F90" s="19"/>
    </row>
    <row r="91" spans="2:13" ht="17.399999999999999" x14ac:dyDescent="0.45">
      <c r="B91" s="17"/>
      <c r="C91" s="18">
        <v>0</v>
      </c>
      <c r="D91" s="19"/>
      <c r="E91" s="19"/>
      <c r="F91" s="19"/>
    </row>
    <row r="92" spans="2:13" ht="17.399999999999999" x14ac:dyDescent="0.45">
      <c r="B92" s="17"/>
      <c r="C92" s="18">
        <v>0</v>
      </c>
      <c r="D92" s="19"/>
      <c r="E92" s="19"/>
      <c r="F92" s="19"/>
    </row>
    <row r="93" spans="2:13" ht="18" thickBot="1" x14ac:dyDescent="0.5">
      <c r="B93" s="17"/>
      <c r="C93" s="20">
        <v>0</v>
      </c>
      <c r="D93" s="21"/>
      <c r="E93" s="21"/>
      <c r="F93" s="21"/>
    </row>
    <row r="94" spans="2:13" ht="21.6" thickBot="1" x14ac:dyDescent="0.55000000000000004">
      <c r="B94" s="7">
        <f>+D68-E68</f>
        <v>0</v>
      </c>
      <c r="C94" s="42" t="str">
        <f>IF(D68&lt;=E68,"YA NO TIENE FERIADOS","PUEDE SOLICITAR DIAS FERIADOS")</f>
        <v>YA NO TIENE FERIADOS</v>
      </c>
      <c r="D94" s="43"/>
      <c r="E94" s="43"/>
      <c r="F94" s="44"/>
    </row>
    <row r="95" spans="2:13" ht="19.2" thickBot="1" x14ac:dyDescent="0.5">
      <c r="C95" s="45" t="str">
        <f>IF(E68&gt;D68,"EXISTE UN ERROR","OK")</f>
        <v>OK</v>
      </c>
      <c r="D95" s="46"/>
      <c r="E95" s="46"/>
      <c r="F95" s="47"/>
    </row>
    <row r="98" spans="2:13" ht="19.2" thickBot="1" x14ac:dyDescent="0.5">
      <c r="B98" s="22" t="s">
        <v>35</v>
      </c>
      <c r="H98" s="22" t="str">
        <f>+B98</f>
        <v xml:space="preserve">MALDONADO VARGAS NICOLAS ANDRES </v>
      </c>
    </row>
    <row r="99" spans="2:13" ht="18.600000000000001" thickBot="1" x14ac:dyDescent="0.4">
      <c r="B99" s="5" t="s">
        <v>0</v>
      </c>
      <c r="C99" s="5" t="s">
        <v>1</v>
      </c>
      <c r="D99" s="5" t="s">
        <v>11</v>
      </c>
      <c r="E99" s="6" t="s">
        <v>2</v>
      </c>
      <c r="F99" s="6" t="s">
        <v>7</v>
      </c>
      <c r="H99" s="2" t="s">
        <v>3</v>
      </c>
      <c r="I99" s="3" t="s">
        <v>4</v>
      </c>
      <c r="J99" s="3" t="s">
        <v>5</v>
      </c>
      <c r="K99" s="3" t="s">
        <v>6</v>
      </c>
      <c r="L99" s="3" t="s">
        <v>7</v>
      </c>
      <c r="M99" s="4" t="s">
        <v>8</v>
      </c>
    </row>
    <row r="100" spans="2:13" ht="17.399999999999999" x14ac:dyDescent="0.45">
      <c r="B100" s="8">
        <v>0</v>
      </c>
      <c r="C100" s="9">
        <v>0</v>
      </c>
      <c r="D100" s="10">
        <f>+B100+C100</f>
        <v>0</v>
      </c>
      <c r="E100" s="10">
        <f>SUM(B101:B125)</f>
        <v>0</v>
      </c>
      <c r="F100" s="11"/>
      <c r="H100" s="13">
        <v>0.5</v>
      </c>
      <c r="I100" s="14" t="s">
        <v>10</v>
      </c>
      <c r="J100" s="27">
        <v>45720</v>
      </c>
      <c r="K100" s="27">
        <v>45720</v>
      </c>
      <c r="L100" s="35" t="s">
        <v>111</v>
      </c>
      <c r="M100" s="28"/>
    </row>
    <row r="101" spans="2:13" ht="17.399999999999999" x14ac:dyDescent="0.45">
      <c r="B101" s="17"/>
      <c r="C101" s="18">
        <v>0</v>
      </c>
      <c r="D101" s="26"/>
      <c r="E101" s="26"/>
      <c r="F101" s="18"/>
      <c r="H101" s="15">
        <v>2</v>
      </c>
      <c r="I101" s="14"/>
      <c r="J101" s="31">
        <v>45722</v>
      </c>
      <c r="K101" s="31">
        <v>45723</v>
      </c>
      <c r="L101" s="35" t="s">
        <v>111</v>
      </c>
      <c r="M101" s="29"/>
    </row>
    <row r="102" spans="2:13" ht="17.399999999999999" x14ac:dyDescent="0.45">
      <c r="B102" s="17"/>
      <c r="C102" s="18">
        <v>0</v>
      </c>
      <c r="D102" s="26"/>
      <c r="E102" s="26"/>
      <c r="F102" s="18"/>
      <c r="H102" s="15"/>
      <c r="I102" s="14"/>
      <c r="J102" s="31"/>
      <c r="K102" s="31"/>
      <c r="L102" s="29"/>
      <c r="M102" s="29"/>
    </row>
    <row r="103" spans="2:13" ht="17.399999999999999" x14ac:dyDescent="0.45">
      <c r="B103" s="17"/>
      <c r="C103" s="18">
        <v>0</v>
      </c>
      <c r="D103" s="26"/>
      <c r="E103" s="26"/>
      <c r="F103" s="18"/>
      <c r="H103" s="15"/>
      <c r="I103" s="14"/>
      <c r="J103" s="31"/>
      <c r="K103" s="31"/>
      <c r="L103" s="29"/>
      <c r="M103" s="29"/>
    </row>
    <row r="104" spans="2:13" ht="17.399999999999999" x14ac:dyDescent="0.45">
      <c r="B104" s="17"/>
      <c r="C104" s="18">
        <v>0</v>
      </c>
      <c r="D104" s="26"/>
      <c r="E104" s="26"/>
      <c r="F104" s="18"/>
      <c r="H104" s="15"/>
      <c r="I104" s="14"/>
      <c r="J104" s="31"/>
      <c r="K104" s="31"/>
      <c r="L104" s="29"/>
      <c r="M104" s="29"/>
    </row>
    <row r="105" spans="2:13" ht="17.399999999999999" x14ac:dyDescent="0.45">
      <c r="B105" s="17"/>
      <c r="C105" s="18">
        <v>0</v>
      </c>
      <c r="D105" s="26"/>
      <c r="E105" s="26"/>
      <c r="F105" s="18"/>
      <c r="H105" s="15"/>
      <c r="I105" s="14"/>
      <c r="J105" s="29"/>
      <c r="K105" s="29"/>
      <c r="L105" s="29"/>
      <c r="M105" s="29"/>
    </row>
    <row r="106" spans="2:13" ht="17.399999999999999" x14ac:dyDescent="0.45">
      <c r="B106" s="17"/>
      <c r="C106" s="18">
        <v>0</v>
      </c>
      <c r="D106" s="26"/>
      <c r="E106" s="26"/>
      <c r="F106" s="18"/>
      <c r="H106" s="15"/>
      <c r="I106" s="14"/>
      <c r="J106" s="29"/>
      <c r="K106" s="29"/>
      <c r="L106" s="29"/>
      <c r="M106" s="29"/>
    </row>
    <row r="107" spans="2:13" ht="17.399999999999999" x14ac:dyDescent="0.45">
      <c r="B107" s="17"/>
      <c r="C107" s="18">
        <v>0</v>
      </c>
      <c r="D107" s="26"/>
      <c r="E107" s="26"/>
      <c r="F107" s="18"/>
      <c r="H107" s="15"/>
      <c r="I107" s="14"/>
      <c r="J107" s="29"/>
      <c r="K107" s="29"/>
      <c r="L107" s="29"/>
      <c r="M107" s="29"/>
    </row>
    <row r="108" spans="2:13" ht="17.399999999999999" x14ac:dyDescent="0.45">
      <c r="B108" s="17"/>
      <c r="C108" s="18">
        <v>0</v>
      </c>
      <c r="D108" s="26"/>
      <c r="E108" s="26"/>
      <c r="F108" s="18"/>
      <c r="H108" s="15"/>
      <c r="I108" s="14"/>
      <c r="J108" s="29"/>
      <c r="K108" s="29"/>
      <c r="L108" s="29"/>
      <c r="M108" s="29"/>
    </row>
    <row r="109" spans="2:13" ht="17.399999999999999" x14ac:dyDescent="0.45">
      <c r="B109" s="17"/>
      <c r="C109" s="18">
        <v>0</v>
      </c>
      <c r="D109" s="26"/>
      <c r="E109" s="26"/>
      <c r="F109" s="18"/>
      <c r="H109" s="15"/>
      <c r="I109" s="14"/>
      <c r="J109" s="29"/>
      <c r="K109" s="29"/>
      <c r="L109" s="29"/>
      <c r="M109" s="29"/>
    </row>
    <row r="110" spans="2:13" ht="17.399999999999999" x14ac:dyDescent="0.45">
      <c r="B110" s="17"/>
      <c r="C110" s="18">
        <v>0</v>
      </c>
      <c r="D110" s="18"/>
      <c r="E110" s="18"/>
      <c r="F110" s="18"/>
      <c r="H110" s="15"/>
      <c r="I110" s="14"/>
      <c r="J110" s="29"/>
      <c r="K110" s="29"/>
      <c r="L110" s="29"/>
      <c r="M110" s="29"/>
    </row>
    <row r="111" spans="2:13" ht="18" thickBot="1" x14ac:dyDescent="0.5">
      <c r="B111" s="17"/>
      <c r="C111" s="18">
        <v>0</v>
      </c>
      <c r="D111" s="18"/>
      <c r="E111" s="18"/>
      <c r="F111" s="18"/>
      <c r="H111" s="16"/>
      <c r="I111" s="14"/>
      <c r="J111" s="30"/>
      <c r="K111" s="30"/>
      <c r="L111" s="30"/>
      <c r="M111" s="30"/>
    </row>
    <row r="112" spans="2:13" ht="21.6" thickBot="1" x14ac:dyDescent="0.55000000000000004">
      <c r="B112" s="17"/>
      <c r="C112" s="18">
        <v>0</v>
      </c>
      <c r="D112" s="19"/>
      <c r="E112" s="19"/>
      <c r="F112" s="19"/>
      <c r="H112" s="12">
        <f>SUM(H100:H111)</f>
        <v>2.5</v>
      </c>
      <c r="I112" s="39" t="str">
        <f>IF(H112=6,"YA NO PUEDE SOLICITAR DIAS ADMINISTRATIVOS","PUEDE SOLICITAR DIAS ADMINISTRATIVOS")</f>
        <v>PUEDE SOLICITAR DIAS ADMINISTRATIVOS</v>
      </c>
      <c r="J112" s="40"/>
      <c r="K112" s="40"/>
      <c r="L112" s="40"/>
      <c r="M112" s="41"/>
    </row>
    <row r="113" spans="2:13" ht="21.6" thickBot="1" x14ac:dyDescent="0.55000000000000004">
      <c r="B113" s="17"/>
      <c r="C113" s="18">
        <v>0</v>
      </c>
      <c r="D113" s="19"/>
      <c r="E113" s="19"/>
      <c r="F113" s="19"/>
      <c r="H113" s="23">
        <f>6-H112</f>
        <v>3.5</v>
      </c>
      <c r="I113" s="39" t="str">
        <f>IF(H113=0,"YA NO CUENTA CON ADMINISTRATIVOS","OK")</f>
        <v>OK</v>
      </c>
      <c r="J113" s="40"/>
      <c r="K113" s="40"/>
      <c r="L113" s="40"/>
      <c r="M113" s="41"/>
    </row>
    <row r="114" spans="2:13" ht="17.399999999999999" x14ac:dyDescent="0.45">
      <c r="B114" s="17"/>
      <c r="C114" s="18">
        <v>0</v>
      </c>
      <c r="D114" s="19"/>
      <c r="E114" s="19"/>
      <c r="F114" s="19"/>
      <c r="H114" s="1"/>
    </row>
    <row r="115" spans="2:13" ht="17.399999999999999" x14ac:dyDescent="0.45">
      <c r="B115" s="17"/>
      <c r="C115" s="18">
        <v>0</v>
      </c>
      <c r="D115" s="19"/>
      <c r="E115" s="19"/>
      <c r="F115" s="19"/>
    </row>
    <row r="116" spans="2:13" ht="17.399999999999999" x14ac:dyDescent="0.45">
      <c r="B116" s="17"/>
      <c r="C116" s="18">
        <v>0</v>
      </c>
      <c r="D116" s="19"/>
      <c r="E116" s="19"/>
      <c r="F116" s="19"/>
      <c r="H116" s="24" t="s">
        <v>29</v>
      </c>
      <c r="I116" s="24"/>
      <c r="J116" s="24"/>
      <c r="K116" s="25"/>
      <c r="L116" s="25"/>
    </row>
    <row r="117" spans="2:13" ht="17.399999999999999" x14ac:dyDescent="0.45">
      <c r="B117" s="17"/>
      <c r="C117" s="18">
        <v>0</v>
      </c>
      <c r="D117" s="19"/>
      <c r="E117" s="19"/>
      <c r="F117" s="19"/>
      <c r="H117" s="24" t="s">
        <v>36</v>
      </c>
      <c r="K117" s="25">
        <v>45536</v>
      </c>
      <c r="L117" s="32" t="s">
        <v>37</v>
      </c>
      <c r="M117" s="33" t="s">
        <v>27</v>
      </c>
    </row>
    <row r="118" spans="2:13" ht="17.399999999999999" x14ac:dyDescent="0.45">
      <c r="B118" s="17"/>
      <c r="C118" s="18">
        <v>0</v>
      </c>
      <c r="D118" s="19"/>
      <c r="E118" s="19"/>
      <c r="F118" s="19"/>
      <c r="H118" s="24" t="s">
        <v>89</v>
      </c>
      <c r="K118" s="25">
        <v>45658</v>
      </c>
      <c r="L118" s="25">
        <v>45838</v>
      </c>
    </row>
    <row r="119" spans="2:13" ht="17.399999999999999" x14ac:dyDescent="0.45">
      <c r="B119" s="17"/>
      <c r="C119" s="18">
        <v>0</v>
      </c>
      <c r="D119" s="19"/>
      <c r="E119" s="19"/>
      <c r="F119" s="19"/>
    </row>
    <row r="120" spans="2:13" ht="17.399999999999999" x14ac:dyDescent="0.45">
      <c r="B120" s="17"/>
      <c r="C120" s="18">
        <v>0</v>
      </c>
      <c r="D120" s="19"/>
      <c r="E120" s="19"/>
      <c r="F120" s="19"/>
    </row>
    <row r="121" spans="2:13" ht="17.399999999999999" x14ac:dyDescent="0.45">
      <c r="B121" s="17"/>
      <c r="C121" s="18">
        <v>0</v>
      </c>
      <c r="D121" s="19"/>
      <c r="E121" s="19"/>
      <c r="F121" s="19"/>
    </row>
    <row r="122" spans="2:13" ht="17.399999999999999" x14ac:dyDescent="0.45">
      <c r="B122" s="17"/>
      <c r="C122" s="18">
        <v>0</v>
      </c>
      <c r="D122" s="19"/>
      <c r="E122" s="19"/>
      <c r="F122" s="19"/>
    </row>
    <row r="123" spans="2:13" ht="17.399999999999999" x14ac:dyDescent="0.45">
      <c r="B123" s="17"/>
      <c r="C123" s="18">
        <v>0</v>
      </c>
      <c r="D123" s="19"/>
      <c r="E123" s="19"/>
      <c r="F123" s="19"/>
    </row>
    <row r="124" spans="2:13" ht="17.399999999999999" x14ac:dyDescent="0.45">
      <c r="B124" s="17"/>
      <c r="C124" s="18">
        <v>0</v>
      </c>
      <c r="D124" s="19"/>
      <c r="E124" s="19"/>
      <c r="F124" s="19"/>
    </row>
    <row r="125" spans="2:13" ht="18" thickBot="1" x14ac:dyDescent="0.5">
      <c r="B125" s="17"/>
      <c r="C125" s="20">
        <v>0</v>
      </c>
      <c r="D125" s="21"/>
      <c r="E125" s="21"/>
      <c r="F125" s="21"/>
    </row>
    <row r="126" spans="2:13" ht="21.6" thickBot="1" x14ac:dyDescent="0.55000000000000004">
      <c r="B126" s="7">
        <f>+D100-E100</f>
        <v>0</v>
      </c>
      <c r="C126" s="42" t="str">
        <f>IF(D100&lt;=E100,"YA NO TIENE FERIADOS","PUEDE SOLICITAR DIAS FERIADOS")</f>
        <v>YA NO TIENE FERIADOS</v>
      </c>
      <c r="D126" s="43"/>
      <c r="E126" s="43"/>
      <c r="F126" s="44"/>
    </row>
    <row r="127" spans="2:13" ht="19.2" thickBot="1" x14ac:dyDescent="0.5">
      <c r="C127" s="45" t="str">
        <f>IF(E100&gt;D100,"EXISTE UN ERROR","OK")</f>
        <v>OK</v>
      </c>
      <c r="D127" s="46"/>
      <c r="E127" s="46"/>
      <c r="F127" s="47"/>
    </row>
    <row r="130" spans="2:13" ht="19.2" thickBot="1" x14ac:dyDescent="0.5">
      <c r="B130" s="22" t="s">
        <v>38</v>
      </c>
      <c r="H130" s="22" t="str">
        <f>+B130</f>
        <v>PERALTA SALGADO ETYARE FERNANDA</v>
      </c>
    </row>
    <row r="131" spans="2:13" ht="18.600000000000001" thickBot="1" x14ac:dyDescent="0.4">
      <c r="B131" s="5" t="s">
        <v>0</v>
      </c>
      <c r="C131" s="5" t="s">
        <v>1</v>
      </c>
      <c r="D131" s="5" t="s">
        <v>11</v>
      </c>
      <c r="E131" s="6" t="s">
        <v>2</v>
      </c>
      <c r="F131" s="6" t="s">
        <v>7</v>
      </c>
      <c r="H131" s="2" t="s">
        <v>3</v>
      </c>
      <c r="I131" s="3" t="s">
        <v>4</v>
      </c>
      <c r="J131" s="3" t="s">
        <v>5</v>
      </c>
      <c r="K131" s="3" t="s">
        <v>6</v>
      </c>
      <c r="L131" s="3" t="s">
        <v>7</v>
      </c>
      <c r="M131" s="4" t="s">
        <v>8</v>
      </c>
    </row>
    <row r="132" spans="2:13" ht="17.399999999999999" x14ac:dyDescent="0.45">
      <c r="B132" s="8">
        <v>8</v>
      </c>
      <c r="C132" s="9">
        <v>0</v>
      </c>
      <c r="D132" s="10">
        <f>+B132+C132</f>
        <v>8</v>
      </c>
      <c r="E132" s="10">
        <f>SUM(B133:B157)</f>
        <v>8</v>
      </c>
      <c r="F132" s="11"/>
      <c r="H132" s="13">
        <v>0.5</v>
      </c>
      <c r="I132" s="14" t="s">
        <v>9</v>
      </c>
      <c r="J132" s="27">
        <v>45685</v>
      </c>
      <c r="K132" s="27">
        <v>45685</v>
      </c>
      <c r="L132" s="29"/>
      <c r="M132" s="28"/>
    </row>
    <row r="133" spans="2:13" ht="17.399999999999999" x14ac:dyDescent="0.45">
      <c r="B133" s="17">
        <v>5</v>
      </c>
      <c r="C133" s="18">
        <v>0</v>
      </c>
      <c r="D133" s="26">
        <v>45691</v>
      </c>
      <c r="E133" s="26">
        <v>45695</v>
      </c>
      <c r="F133" s="34" t="s">
        <v>95</v>
      </c>
      <c r="H133" s="15">
        <v>0.5</v>
      </c>
      <c r="I133" s="14" t="s">
        <v>9</v>
      </c>
      <c r="J133" s="31">
        <v>45686</v>
      </c>
      <c r="K133" s="31">
        <v>45686</v>
      </c>
      <c r="L133" s="29"/>
      <c r="M133" s="29"/>
    </row>
    <row r="134" spans="2:13" ht="17.399999999999999" x14ac:dyDescent="0.45">
      <c r="B134" s="17">
        <v>3</v>
      </c>
      <c r="C134" s="18">
        <v>0</v>
      </c>
      <c r="D134" s="26">
        <v>45762</v>
      </c>
      <c r="E134" s="26">
        <v>45764</v>
      </c>
      <c r="F134" s="34" t="s">
        <v>108</v>
      </c>
      <c r="H134" s="15">
        <v>1</v>
      </c>
      <c r="I134" s="14"/>
      <c r="J134" s="31">
        <v>45687</v>
      </c>
      <c r="K134" s="31">
        <v>45687</v>
      </c>
      <c r="L134" s="29"/>
      <c r="M134" s="29"/>
    </row>
    <row r="135" spans="2:13" ht="17.399999999999999" x14ac:dyDescent="0.45">
      <c r="B135" s="17"/>
      <c r="C135" s="18">
        <v>0</v>
      </c>
      <c r="D135" s="26"/>
      <c r="E135" s="26"/>
      <c r="F135" s="18"/>
      <c r="H135" s="15">
        <v>1</v>
      </c>
      <c r="I135" s="14"/>
      <c r="J135" s="31">
        <v>45688</v>
      </c>
      <c r="K135" s="31">
        <v>45688</v>
      </c>
      <c r="L135" s="29"/>
      <c r="M135" s="29"/>
    </row>
    <row r="136" spans="2:13" ht="17.399999999999999" x14ac:dyDescent="0.45">
      <c r="B136" s="17"/>
      <c r="C136" s="18">
        <v>0</v>
      </c>
      <c r="D136" s="26"/>
      <c r="E136" s="26"/>
      <c r="F136" s="18"/>
      <c r="H136" s="15">
        <v>1</v>
      </c>
      <c r="I136" s="14"/>
      <c r="J136" s="31">
        <v>45701</v>
      </c>
      <c r="K136" s="31">
        <v>45701</v>
      </c>
      <c r="L136" s="35" t="s">
        <v>93</v>
      </c>
      <c r="M136" s="29"/>
    </row>
    <row r="137" spans="2:13" ht="17.399999999999999" x14ac:dyDescent="0.45">
      <c r="B137" s="17"/>
      <c r="C137" s="18">
        <v>0</v>
      </c>
      <c r="D137" s="26"/>
      <c r="E137" s="26"/>
      <c r="F137" s="18"/>
      <c r="H137" s="15">
        <v>0.5</v>
      </c>
      <c r="I137" s="14" t="s">
        <v>9</v>
      </c>
      <c r="J137" s="31">
        <v>45723</v>
      </c>
      <c r="K137" s="31">
        <v>45723</v>
      </c>
      <c r="L137" s="35" t="s">
        <v>111</v>
      </c>
      <c r="M137" s="29"/>
    </row>
    <row r="138" spans="2:13" ht="17.399999999999999" x14ac:dyDescent="0.45">
      <c r="B138" s="17"/>
      <c r="C138" s="18">
        <v>0</v>
      </c>
      <c r="D138" s="26"/>
      <c r="E138" s="26"/>
      <c r="F138" s="18"/>
      <c r="H138" s="15">
        <v>0.5</v>
      </c>
      <c r="I138" s="14" t="s">
        <v>9</v>
      </c>
      <c r="J138" s="31">
        <v>45736</v>
      </c>
      <c r="K138" s="31">
        <v>45736</v>
      </c>
      <c r="L138" s="35" t="s">
        <v>111</v>
      </c>
      <c r="M138" s="29"/>
    </row>
    <row r="139" spans="2:13" ht="17.399999999999999" x14ac:dyDescent="0.45">
      <c r="B139" s="17"/>
      <c r="C139" s="18">
        <v>0</v>
      </c>
      <c r="D139" s="26"/>
      <c r="E139" s="26"/>
      <c r="F139" s="18"/>
      <c r="H139" s="15">
        <v>1</v>
      </c>
      <c r="I139" s="14"/>
      <c r="J139" s="31">
        <v>45768</v>
      </c>
      <c r="K139" s="31">
        <v>45768</v>
      </c>
      <c r="L139" s="35" t="s">
        <v>111</v>
      </c>
      <c r="M139" s="29"/>
    </row>
    <row r="140" spans="2:13" ht="17.399999999999999" x14ac:dyDescent="0.45">
      <c r="B140" s="17"/>
      <c r="C140" s="18">
        <v>0</v>
      </c>
      <c r="D140" s="26"/>
      <c r="E140" s="26"/>
      <c r="F140" s="18"/>
      <c r="H140" s="15"/>
      <c r="I140" s="14"/>
      <c r="J140" s="29"/>
      <c r="K140" s="29"/>
      <c r="L140" s="29"/>
      <c r="M140" s="29"/>
    </row>
    <row r="141" spans="2:13" ht="17.399999999999999" x14ac:dyDescent="0.45">
      <c r="B141" s="17"/>
      <c r="C141" s="18">
        <v>0</v>
      </c>
      <c r="D141" s="26"/>
      <c r="E141" s="26"/>
      <c r="F141" s="18"/>
      <c r="H141" s="15"/>
      <c r="I141" s="14"/>
      <c r="J141" s="29"/>
      <c r="K141" s="29"/>
      <c r="L141" s="29"/>
      <c r="M141" s="29"/>
    </row>
    <row r="142" spans="2:13" ht="17.399999999999999" x14ac:dyDescent="0.45">
      <c r="B142" s="17"/>
      <c r="C142" s="18">
        <v>0</v>
      </c>
      <c r="D142" s="18"/>
      <c r="E142" s="18"/>
      <c r="F142" s="18"/>
      <c r="H142" s="15"/>
      <c r="I142" s="14"/>
      <c r="J142" s="29"/>
      <c r="K142" s="29"/>
      <c r="L142" s="29"/>
      <c r="M142" s="29"/>
    </row>
    <row r="143" spans="2:13" ht="18" thickBot="1" x14ac:dyDescent="0.5">
      <c r="B143" s="17"/>
      <c r="C143" s="18">
        <v>0</v>
      </c>
      <c r="D143" s="18"/>
      <c r="E143" s="18"/>
      <c r="F143" s="18"/>
      <c r="H143" s="16"/>
      <c r="I143" s="14"/>
      <c r="J143" s="30"/>
      <c r="K143" s="30"/>
      <c r="L143" s="30"/>
      <c r="M143" s="30"/>
    </row>
    <row r="144" spans="2:13" ht="21.6" thickBot="1" x14ac:dyDescent="0.55000000000000004">
      <c r="B144" s="17"/>
      <c r="C144" s="18">
        <v>0</v>
      </c>
      <c r="D144" s="19"/>
      <c r="E144" s="19"/>
      <c r="F144" s="19"/>
      <c r="H144" s="12">
        <f>SUM(H132:H143)</f>
        <v>6</v>
      </c>
      <c r="I144" s="39" t="str">
        <f>IF(H144=6,"YA NO PUEDE SOLICITAR DIAS ADMINISTRATIVOS","PUEDE SOLICITAR DIAS ADMINISTRATIVOS")</f>
        <v>YA NO PUEDE SOLICITAR DIAS ADMINISTRATIVOS</v>
      </c>
      <c r="J144" s="40"/>
      <c r="K144" s="40"/>
      <c r="L144" s="40"/>
      <c r="M144" s="41"/>
    </row>
    <row r="145" spans="2:13" ht="21.6" thickBot="1" x14ac:dyDescent="0.55000000000000004">
      <c r="B145" s="17"/>
      <c r="C145" s="18">
        <v>0</v>
      </c>
      <c r="D145" s="19"/>
      <c r="E145" s="19"/>
      <c r="F145" s="19"/>
      <c r="H145" s="23">
        <f>6-H144</f>
        <v>0</v>
      </c>
      <c r="I145" s="39" t="str">
        <f>IF(H145=0,"YA NO CUENTA CON ADMINISTRATIVOS","OK")</f>
        <v>YA NO CUENTA CON ADMINISTRATIVOS</v>
      </c>
      <c r="J145" s="40"/>
      <c r="K145" s="40"/>
      <c r="L145" s="40"/>
      <c r="M145" s="41"/>
    </row>
    <row r="146" spans="2:13" ht="17.399999999999999" x14ac:dyDescent="0.45">
      <c r="B146" s="17"/>
      <c r="C146" s="18">
        <v>0</v>
      </c>
      <c r="D146" s="19"/>
      <c r="E146" s="19"/>
      <c r="F146" s="19"/>
      <c r="H146" s="1"/>
    </row>
    <row r="147" spans="2:13" ht="17.399999999999999" x14ac:dyDescent="0.45">
      <c r="B147" s="17"/>
      <c r="C147" s="18">
        <v>0</v>
      </c>
      <c r="D147" s="19"/>
      <c r="E147" s="19"/>
      <c r="F147" s="19"/>
    </row>
    <row r="148" spans="2:13" ht="17.399999999999999" x14ac:dyDescent="0.45">
      <c r="B148" s="17"/>
      <c r="C148" s="18">
        <v>0</v>
      </c>
      <c r="D148" s="19"/>
      <c r="E148" s="19"/>
      <c r="F148" s="19"/>
      <c r="H148" s="24" t="s">
        <v>29</v>
      </c>
      <c r="I148" s="24"/>
      <c r="J148" s="24"/>
      <c r="K148" s="25"/>
      <c r="L148" s="25"/>
    </row>
    <row r="149" spans="2:13" ht="17.399999999999999" x14ac:dyDescent="0.45">
      <c r="B149" s="17"/>
      <c r="C149" s="18">
        <v>0</v>
      </c>
      <c r="D149" s="19"/>
      <c r="E149" s="19"/>
      <c r="F149" s="19"/>
      <c r="H149" s="24" t="s">
        <v>26</v>
      </c>
      <c r="K149" s="25">
        <v>45292</v>
      </c>
      <c r="L149" s="32" t="s">
        <v>22</v>
      </c>
      <c r="M149" s="33" t="s">
        <v>27</v>
      </c>
    </row>
    <row r="150" spans="2:13" ht="17.399999999999999" x14ac:dyDescent="0.45">
      <c r="B150" s="17"/>
      <c r="C150" s="18">
        <v>0</v>
      </c>
      <c r="D150" s="19"/>
      <c r="E150" s="19"/>
      <c r="F150" s="19"/>
      <c r="H150" s="24" t="s">
        <v>89</v>
      </c>
      <c r="K150" s="25">
        <v>45658</v>
      </c>
      <c r="L150" s="25">
        <v>45838</v>
      </c>
    </row>
    <row r="151" spans="2:13" ht="17.399999999999999" x14ac:dyDescent="0.45">
      <c r="B151" s="17"/>
      <c r="C151" s="18">
        <v>0</v>
      </c>
      <c r="D151" s="19"/>
      <c r="E151" s="19"/>
      <c r="F151" s="19"/>
    </row>
    <row r="152" spans="2:13" ht="17.399999999999999" x14ac:dyDescent="0.45">
      <c r="B152" s="17"/>
      <c r="C152" s="18">
        <v>0</v>
      </c>
      <c r="D152" s="19"/>
      <c r="E152" s="19"/>
      <c r="F152" s="19"/>
    </row>
    <row r="153" spans="2:13" ht="17.399999999999999" x14ac:dyDescent="0.45">
      <c r="B153" s="17"/>
      <c r="C153" s="18">
        <v>0</v>
      </c>
      <c r="D153" s="19"/>
      <c r="E153" s="19"/>
      <c r="F153" s="19"/>
    </row>
    <row r="154" spans="2:13" ht="17.399999999999999" x14ac:dyDescent="0.45">
      <c r="B154" s="17"/>
      <c r="C154" s="18">
        <v>0</v>
      </c>
      <c r="D154" s="19"/>
      <c r="E154" s="19"/>
      <c r="F154" s="19"/>
    </row>
    <row r="155" spans="2:13" ht="17.399999999999999" x14ac:dyDescent="0.45">
      <c r="B155" s="17"/>
      <c r="C155" s="18">
        <v>0</v>
      </c>
      <c r="D155" s="19"/>
      <c r="E155" s="19"/>
      <c r="F155" s="19"/>
    </row>
    <row r="156" spans="2:13" ht="17.399999999999999" x14ac:dyDescent="0.45">
      <c r="B156" s="17"/>
      <c r="C156" s="18">
        <v>0</v>
      </c>
      <c r="D156" s="19"/>
      <c r="E156" s="19"/>
      <c r="F156" s="19"/>
    </row>
    <row r="157" spans="2:13" ht="18" thickBot="1" x14ac:dyDescent="0.5">
      <c r="B157" s="17"/>
      <c r="C157" s="20">
        <v>0</v>
      </c>
      <c r="D157" s="21"/>
      <c r="E157" s="21"/>
      <c r="F157" s="21"/>
    </row>
    <row r="158" spans="2:13" ht="21.6" thickBot="1" x14ac:dyDescent="0.55000000000000004">
      <c r="B158" s="7">
        <f>+D132-E132</f>
        <v>0</v>
      </c>
      <c r="C158" s="42" t="str">
        <f>IF(D132&lt;=E132,"YA NO TIENE FERIADOS","PUEDE SOLICITAR DIAS FERIADOS")</f>
        <v>YA NO TIENE FERIADOS</v>
      </c>
      <c r="D158" s="43"/>
      <c r="E158" s="43"/>
      <c r="F158" s="44"/>
    </row>
    <row r="159" spans="2:13" ht="19.2" thickBot="1" x14ac:dyDescent="0.5">
      <c r="C159" s="45" t="str">
        <f>IF(E132&gt;D132,"EXISTE UN ERROR","OK")</f>
        <v>OK</v>
      </c>
      <c r="D159" s="46"/>
      <c r="E159" s="46"/>
      <c r="F159" s="47"/>
    </row>
    <row r="161" spans="2:13" ht="19.2" thickBot="1" x14ac:dyDescent="0.5">
      <c r="B161" s="22" t="s">
        <v>105</v>
      </c>
      <c r="H161" s="22" t="str">
        <f>+B161</f>
        <v>VELASQUEZ NAVARRO DANIELA FERNANDA</v>
      </c>
    </row>
    <row r="162" spans="2:13" ht="18.600000000000001" thickBot="1" x14ac:dyDescent="0.4">
      <c r="B162" s="5" t="s">
        <v>0</v>
      </c>
      <c r="C162" s="5" t="s">
        <v>1</v>
      </c>
      <c r="D162" s="5" t="s">
        <v>11</v>
      </c>
      <c r="E162" s="6" t="s">
        <v>2</v>
      </c>
      <c r="F162" s="6" t="s">
        <v>7</v>
      </c>
      <c r="H162" s="2" t="s">
        <v>3</v>
      </c>
      <c r="I162" s="3" t="s">
        <v>4</v>
      </c>
      <c r="J162" s="3" t="s">
        <v>5</v>
      </c>
      <c r="K162" s="3" t="s">
        <v>6</v>
      </c>
      <c r="L162" s="3" t="s">
        <v>7</v>
      </c>
      <c r="M162" s="4" t="s">
        <v>8</v>
      </c>
    </row>
    <row r="163" spans="2:13" ht="17.399999999999999" x14ac:dyDescent="0.45">
      <c r="B163" s="8">
        <v>0</v>
      </c>
      <c r="C163" s="9">
        <v>0</v>
      </c>
      <c r="D163" s="10">
        <f>+B163+C163</f>
        <v>0</v>
      </c>
      <c r="E163" s="10">
        <f>SUM(B164:B188)</f>
        <v>0</v>
      </c>
      <c r="F163" s="11"/>
      <c r="H163" s="13">
        <v>1</v>
      </c>
      <c r="I163" s="14"/>
      <c r="J163" s="27">
        <v>45775</v>
      </c>
      <c r="K163" s="27">
        <v>45775</v>
      </c>
      <c r="L163" s="29"/>
      <c r="M163" s="28"/>
    </row>
    <row r="164" spans="2:13" ht="17.399999999999999" x14ac:dyDescent="0.45">
      <c r="B164" s="17"/>
      <c r="C164" s="18">
        <v>0</v>
      </c>
      <c r="D164" s="26"/>
      <c r="E164" s="26"/>
      <c r="F164" s="18"/>
      <c r="H164" s="15">
        <v>1</v>
      </c>
      <c r="I164" s="14"/>
      <c r="J164" s="31">
        <v>45833</v>
      </c>
      <c r="K164" s="31">
        <v>45833</v>
      </c>
      <c r="L164" s="29"/>
      <c r="M164" s="29"/>
    </row>
    <row r="165" spans="2:13" ht="17.399999999999999" x14ac:dyDescent="0.45">
      <c r="B165" s="17"/>
      <c r="C165" s="18">
        <v>0</v>
      </c>
      <c r="D165" s="26"/>
      <c r="E165" s="26"/>
      <c r="F165" s="18"/>
      <c r="H165" s="15"/>
      <c r="I165" s="14"/>
      <c r="J165" s="31"/>
      <c r="K165" s="31"/>
      <c r="L165" s="29"/>
      <c r="M165" s="29"/>
    </row>
    <row r="166" spans="2:13" ht="17.399999999999999" x14ac:dyDescent="0.45">
      <c r="B166" s="17"/>
      <c r="C166" s="18">
        <v>0</v>
      </c>
      <c r="D166" s="26"/>
      <c r="E166" s="26"/>
      <c r="F166" s="18"/>
      <c r="H166" s="15"/>
      <c r="I166" s="14"/>
      <c r="J166" s="31"/>
      <c r="K166" s="31"/>
      <c r="L166" s="29"/>
      <c r="M166" s="29"/>
    </row>
    <row r="167" spans="2:13" ht="17.399999999999999" x14ac:dyDescent="0.45">
      <c r="B167" s="17"/>
      <c r="C167" s="18">
        <v>0</v>
      </c>
      <c r="D167" s="26"/>
      <c r="E167" s="26"/>
      <c r="F167" s="18"/>
      <c r="H167" s="15"/>
      <c r="I167" s="14"/>
      <c r="J167" s="31"/>
      <c r="K167" s="31"/>
      <c r="L167" s="29"/>
      <c r="M167" s="29"/>
    </row>
    <row r="168" spans="2:13" ht="17.399999999999999" x14ac:dyDescent="0.45">
      <c r="B168" s="17"/>
      <c r="C168" s="18">
        <v>0</v>
      </c>
      <c r="D168" s="26"/>
      <c r="E168" s="26"/>
      <c r="F168" s="18"/>
      <c r="H168" s="15"/>
      <c r="I168" s="14"/>
      <c r="J168" s="31"/>
      <c r="K168" s="31"/>
      <c r="L168" s="29"/>
      <c r="M168" s="29"/>
    </row>
    <row r="169" spans="2:13" ht="17.399999999999999" x14ac:dyDescent="0.45">
      <c r="B169" s="17"/>
      <c r="C169" s="18">
        <v>0</v>
      </c>
      <c r="D169" s="26"/>
      <c r="E169" s="26"/>
      <c r="F169" s="18"/>
      <c r="H169" s="15"/>
      <c r="I169" s="14"/>
      <c r="J169" s="31"/>
      <c r="K169" s="31"/>
      <c r="L169" s="29"/>
      <c r="M169" s="29"/>
    </row>
    <row r="170" spans="2:13" ht="17.399999999999999" x14ac:dyDescent="0.45">
      <c r="B170" s="17"/>
      <c r="C170" s="18">
        <v>0</v>
      </c>
      <c r="D170" s="26"/>
      <c r="E170" s="26"/>
      <c r="F170" s="18"/>
      <c r="H170" s="15"/>
      <c r="I170" s="14"/>
      <c r="J170" s="31"/>
      <c r="K170" s="31"/>
      <c r="L170" s="29"/>
      <c r="M170" s="29"/>
    </row>
    <row r="171" spans="2:13" ht="17.399999999999999" x14ac:dyDescent="0.45">
      <c r="B171" s="17"/>
      <c r="C171" s="18">
        <v>0</v>
      </c>
      <c r="D171" s="26"/>
      <c r="E171" s="26"/>
      <c r="F171" s="18"/>
      <c r="H171" s="15"/>
      <c r="I171" s="14"/>
      <c r="J171" s="29"/>
      <c r="K171" s="29"/>
      <c r="L171" s="29"/>
      <c r="M171" s="29"/>
    </row>
    <row r="172" spans="2:13" ht="17.399999999999999" x14ac:dyDescent="0.45">
      <c r="B172" s="17"/>
      <c r="C172" s="18">
        <v>0</v>
      </c>
      <c r="D172" s="26"/>
      <c r="E172" s="26"/>
      <c r="F172" s="18"/>
      <c r="H172" s="15"/>
      <c r="I172" s="14"/>
      <c r="J172" s="29"/>
      <c r="K172" s="29"/>
      <c r="L172" s="29"/>
      <c r="M172" s="29"/>
    </row>
    <row r="173" spans="2:13" ht="17.399999999999999" x14ac:dyDescent="0.45">
      <c r="B173" s="17"/>
      <c r="C173" s="18">
        <v>0</v>
      </c>
      <c r="D173" s="18"/>
      <c r="E173" s="18"/>
      <c r="F173" s="18"/>
      <c r="H173" s="15"/>
      <c r="I173" s="14"/>
      <c r="J173" s="29"/>
      <c r="K173" s="29"/>
      <c r="L173" s="29"/>
      <c r="M173" s="29"/>
    </row>
    <row r="174" spans="2:13" ht="18" thickBot="1" x14ac:dyDescent="0.5">
      <c r="B174" s="17"/>
      <c r="C174" s="18">
        <v>0</v>
      </c>
      <c r="D174" s="18"/>
      <c r="E174" s="18"/>
      <c r="F174" s="18"/>
      <c r="H174" s="16"/>
      <c r="I174" s="14"/>
      <c r="J174" s="30"/>
      <c r="K174" s="30"/>
      <c r="L174" s="30"/>
      <c r="M174" s="30"/>
    </row>
    <row r="175" spans="2:13" ht="21.6" thickBot="1" x14ac:dyDescent="0.55000000000000004">
      <c r="B175" s="17"/>
      <c r="C175" s="18">
        <v>0</v>
      </c>
      <c r="D175" s="19"/>
      <c r="E175" s="19"/>
      <c r="F175" s="19"/>
      <c r="H175" s="12">
        <f>SUM(H163:H174)</f>
        <v>2</v>
      </c>
      <c r="I175" s="39" t="str">
        <f>IF(H175=3,"YA NO PUEDE SOLICITAR DIAS ADMINISTRATIVOS","PUEDE SOLICITAR DIAS ADMINISTRATIVOS")</f>
        <v>PUEDE SOLICITAR DIAS ADMINISTRATIVOS</v>
      </c>
      <c r="J175" s="40"/>
      <c r="K175" s="40"/>
      <c r="L175" s="40"/>
      <c r="M175" s="41"/>
    </row>
    <row r="176" spans="2:13" ht="21.6" thickBot="1" x14ac:dyDescent="0.55000000000000004">
      <c r="B176" s="17"/>
      <c r="C176" s="18">
        <v>0</v>
      </c>
      <c r="D176" s="19"/>
      <c r="E176" s="19"/>
      <c r="F176" s="19"/>
      <c r="H176" s="23">
        <f>3-H175</f>
        <v>1</v>
      </c>
      <c r="I176" s="39" t="str">
        <f>IF(H176=0,"YA NO CUENTA CON ADMINISTRATIVOS","OK")</f>
        <v>OK</v>
      </c>
      <c r="J176" s="40"/>
      <c r="K176" s="40"/>
      <c r="L176" s="40"/>
      <c r="M176" s="41"/>
    </row>
    <row r="177" spans="2:13" ht="17.399999999999999" x14ac:dyDescent="0.45">
      <c r="B177" s="17"/>
      <c r="C177" s="18">
        <v>0</v>
      </c>
      <c r="D177" s="19"/>
      <c r="E177" s="19"/>
      <c r="F177" s="19"/>
      <c r="H177" s="1"/>
    </row>
    <row r="178" spans="2:13" ht="17.399999999999999" x14ac:dyDescent="0.45">
      <c r="B178" s="17"/>
      <c r="C178" s="18">
        <v>0</v>
      </c>
      <c r="D178" s="19"/>
      <c r="E178" s="19"/>
      <c r="F178" s="19"/>
    </row>
    <row r="179" spans="2:13" ht="17.399999999999999" x14ac:dyDescent="0.45">
      <c r="B179" s="17"/>
      <c r="C179" s="18">
        <v>0</v>
      </c>
      <c r="D179" s="19"/>
      <c r="E179" s="19"/>
      <c r="F179" s="19"/>
      <c r="H179" s="24" t="s">
        <v>29</v>
      </c>
      <c r="I179" s="24"/>
      <c r="J179" s="24"/>
      <c r="K179" s="25"/>
      <c r="L179" s="25"/>
    </row>
    <row r="180" spans="2:13" ht="17.399999999999999" x14ac:dyDescent="0.45">
      <c r="B180" s="17"/>
      <c r="C180" s="18">
        <v>0</v>
      </c>
      <c r="D180" s="19"/>
      <c r="E180" s="19"/>
      <c r="F180" s="19"/>
      <c r="H180" s="24" t="s">
        <v>30</v>
      </c>
      <c r="K180" s="25"/>
      <c r="L180" s="32"/>
      <c r="M180" s="33" t="s">
        <v>27</v>
      </c>
    </row>
    <row r="181" spans="2:13" ht="17.399999999999999" x14ac:dyDescent="0.45">
      <c r="B181" s="17"/>
      <c r="C181" s="18">
        <v>0</v>
      </c>
      <c r="D181" s="19"/>
      <c r="E181" s="19"/>
      <c r="F181" s="19"/>
      <c r="H181" s="24" t="s">
        <v>89</v>
      </c>
      <c r="K181" s="25">
        <v>45761</v>
      </c>
      <c r="L181" s="25">
        <v>45869</v>
      </c>
    </row>
    <row r="182" spans="2:13" ht="17.399999999999999" x14ac:dyDescent="0.45">
      <c r="B182" s="17"/>
      <c r="C182" s="18">
        <v>0</v>
      </c>
      <c r="D182" s="19"/>
      <c r="E182" s="19"/>
      <c r="F182" s="19"/>
    </row>
    <row r="183" spans="2:13" ht="17.399999999999999" x14ac:dyDescent="0.45">
      <c r="B183" s="17"/>
      <c r="C183" s="18">
        <v>0</v>
      </c>
      <c r="D183" s="19"/>
      <c r="E183" s="19"/>
      <c r="F183" s="19"/>
    </row>
    <row r="184" spans="2:13" ht="17.399999999999999" x14ac:dyDescent="0.45">
      <c r="B184" s="17"/>
      <c r="C184" s="18">
        <v>0</v>
      </c>
      <c r="D184" s="19"/>
      <c r="E184" s="19"/>
      <c r="F184" s="19"/>
    </row>
    <row r="185" spans="2:13" ht="17.399999999999999" x14ac:dyDescent="0.45">
      <c r="B185" s="17"/>
      <c r="C185" s="18">
        <v>0</v>
      </c>
      <c r="D185" s="19"/>
      <c r="E185" s="19"/>
      <c r="F185" s="19"/>
    </row>
    <row r="186" spans="2:13" ht="17.399999999999999" x14ac:dyDescent="0.45">
      <c r="B186" s="17"/>
      <c r="C186" s="18">
        <v>0</v>
      </c>
      <c r="D186" s="19"/>
      <c r="E186" s="19"/>
      <c r="F186" s="19"/>
    </row>
    <row r="187" spans="2:13" ht="17.399999999999999" x14ac:dyDescent="0.45">
      <c r="B187" s="17"/>
      <c r="C187" s="18">
        <v>0</v>
      </c>
      <c r="D187" s="19"/>
      <c r="E187" s="19"/>
      <c r="F187" s="19"/>
    </row>
    <row r="188" spans="2:13" ht="18" thickBot="1" x14ac:dyDescent="0.5">
      <c r="B188" s="17"/>
      <c r="C188" s="20">
        <v>0</v>
      </c>
      <c r="D188" s="21"/>
      <c r="E188" s="21"/>
      <c r="F188" s="21"/>
    </row>
    <row r="189" spans="2:13" ht="21.6" thickBot="1" x14ac:dyDescent="0.55000000000000004">
      <c r="B189" s="7">
        <f>+D163-E163</f>
        <v>0</v>
      </c>
      <c r="C189" s="42" t="str">
        <f>IF(D163&lt;=E163,"YA NO TIENE FERIADOS","PUEDE SOLICITAR DIAS FERIADOS")</f>
        <v>YA NO TIENE FERIADOS</v>
      </c>
      <c r="D189" s="43"/>
      <c r="E189" s="43"/>
      <c r="F189" s="44"/>
    </row>
    <row r="190" spans="2:13" ht="19.2" thickBot="1" x14ac:dyDescent="0.5">
      <c r="C190" s="45" t="str">
        <f>IF(E163&gt;D163,"EXISTE UN ERROR","OK")</f>
        <v>OK</v>
      </c>
      <c r="D190" s="46"/>
      <c r="E190" s="46"/>
      <c r="F190" s="47"/>
    </row>
    <row r="192" spans="2:13" ht="19.2" thickBot="1" x14ac:dyDescent="0.5">
      <c r="B192" s="22" t="s">
        <v>145</v>
      </c>
      <c r="H192" s="22" t="str">
        <f>+B192</f>
        <v>CARRASCO ARAYA ALANIS BELEN</v>
      </c>
    </row>
    <row r="193" spans="2:13" ht="18.600000000000001" thickBot="1" x14ac:dyDescent="0.4">
      <c r="B193" s="5" t="s">
        <v>0</v>
      </c>
      <c r="C193" s="5" t="s">
        <v>1</v>
      </c>
      <c r="D193" s="5" t="s">
        <v>11</v>
      </c>
      <c r="E193" s="6" t="s">
        <v>2</v>
      </c>
      <c r="F193" s="6" t="s">
        <v>7</v>
      </c>
      <c r="H193" s="2" t="s">
        <v>3</v>
      </c>
      <c r="I193" s="3" t="s">
        <v>4</v>
      </c>
      <c r="J193" s="3" t="s">
        <v>5</v>
      </c>
      <c r="K193" s="3" t="s">
        <v>6</v>
      </c>
      <c r="L193" s="3" t="s">
        <v>7</v>
      </c>
      <c r="M193" s="4" t="s">
        <v>8</v>
      </c>
    </row>
    <row r="194" spans="2:13" ht="17.399999999999999" x14ac:dyDescent="0.45">
      <c r="B194" s="8">
        <v>0</v>
      </c>
      <c r="C194" s="9">
        <v>0</v>
      </c>
      <c r="D194" s="10">
        <f>+B194+C194</f>
        <v>0</v>
      </c>
      <c r="E194" s="10">
        <f>SUM(B195:B219)</f>
        <v>0</v>
      </c>
      <c r="F194" s="11"/>
      <c r="H194" s="13">
        <v>1</v>
      </c>
      <c r="I194" s="14"/>
      <c r="J194" s="27">
        <v>45772</v>
      </c>
      <c r="K194" s="27">
        <v>45772</v>
      </c>
      <c r="L194" s="29"/>
      <c r="M194" s="28"/>
    </row>
    <row r="195" spans="2:13" ht="17.399999999999999" x14ac:dyDescent="0.45">
      <c r="B195" s="17"/>
      <c r="C195" s="18">
        <v>0</v>
      </c>
      <c r="D195" s="26"/>
      <c r="E195" s="26"/>
      <c r="F195" s="18"/>
      <c r="H195" s="15">
        <v>1</v>
      </c>
      <c r="I195" s="14"/>
      <c r="J195" s="31">
        <v>45814</v>
      </c>
      <c r="K195" s="31">
        <v>45814</v>
      </c>
      <c r="L195" s="29"/>
      <c r="M195" s="29"/>
    </row>
    <row r="196" spans="2:13" ht="17.399999999999999" x14ac:dyDescent="0.45">
      <c r="B196" s="17"/>
      <c r="C196" s="18">
        <v>0</v>
      </c>
      <c r="D196" s="26"/>
      <c r="E196" s="26"/>
      <c r="F196" s="18"/>
      <c r="H196" s="15"/>
      <c r="I196" s="14"/>
      <c r="J196" s="31"/>
      <c r="K196" s="31"/>
      <c r="L196" s="29"/>
      <c r="M196" s="29"/>
    </row>
    <row r="197" spans="2:13" ht="17.399999999999999" x14ac:dyDescent="0.45">
      <c r="B197" s="17"/>
      <c r="C197" s="18">
        <v>0</v>
      </c>
      <c r="D197" s="26"/>
      <c r="E197" s="26"/>
      <c r="F197" s="18"/>
      <c r="H197" s="15"/>
      <c r="I197" s="14"/>
      <c r="J197" s="31"/>
      <c r="K197" s="31"/>
      <c r="L197" s="29"/>
      <c r="M197" s="29"/>
    </row>
    <row r="198" spans="2:13" ht="17.399999999999999" x14ac:dyDescent="0.45">
      <c r="B198" s="17"/>
      <c r="C198" s="18">
        <v>0</v>
      </c>
      <c r="D198" s="26"/>
      <c r="E198" s="26"/>
      <c r="F198" s="18"/>
      <c r="H198" s="15"/>
      <c r="I198" s="14"/>
      <c r="J198" s="31"/>
      <c r="K198" s="31"/>
      <c r="L198" s="29"/>
      <c r="M198" s="29"/>
    </row>
    <row r="199" spans="2:13" ht="17.399999999999999" x14ac:dyDescent="0.45">
      <c r="B199" s="17"/>
      <c r="C199" s="18">
        <v>0</v>
      </c>
      <c r="D199" s="26"/>
      <c r="E199" s="26"/>
      <c r="F199" s="18"/>
      <c r="H199" s="15"/>
      <c r="I199" s="14"/>
      <c r="J199" s="31"/>
      <c r="K199" s="31"/>
      <c r="L199" s="29"/>
      <c r="M199" s="29"/>
    </row>
    <row r="200" spans="2:13" ht="17.399999999999999" x14ac:dyDescent="0.45">
      <c r="B200" s="17"/>
      <c r="C200" s="18">
        <v>0</v>
      </c>
      <c r="D200" s="26"/>
      <c r="E200" s="26"/>
      <c r="F200" s="18"/>
      <c r="H200" s="15"/>
      <c r="I200" s="14"/>
      <c r="J200" s="31"/>
      <c r="K200" s="31"/>
      <c r="L200" s="29"/>
      <c r="M200" s="29"/>
    </row>
    <row r="201" spans="2:13" ht="17.399999999999999" x14ac:dyDescent="0.45">
      <c r="B201" s="17"/>
      <c r="C201" s="18">
        <v>0</v>
      </c>
      <c r="D201" s="26"/>
      <c r="E201" s="26"/>
      <c r="F201" s="18"/>
      <c r="H201" s="15"/>
      <c r="I201" s="14"/>
      <c r="J201" s="31"/>
      <c r="K201" s="31"/>
      <c r="L201" s="29"/>
      <c r="M201" s="29"/>
    </row>
    <row r="202" spans="2:13" ht="17.399999999999999" x14ac:dyDescent="0.45">
      <c r="B202" s="17"/>
      <c r="C202" s="18">
        <v>0</v>
      </c>
      <c r="D202" s="26"/>
      <c r="E202" s="26"/>
      <c r="F202" s="18"/>
      <c r="H202" s="15"/>
      <c r="I202" s="14"/>
      <c r="J202" s="29"/>
      <c r="K202" s="29"/>
      <c r="L202" s="29"/>
      <c r="M202" s="29"/>
    </row>
    <row r="203" spans="2:13" ht="17.399999999999999" x14ac:dyDescent="0.45">
      <c r="B203" s="17"/>
      <c r="C203" s="18">
        <v>0</v>
      </c>
      <c r="D203" s="26"/>
      <c r="E203" s="26"/>
      <c r="F203" s="18"/>
      <c r="H203" s="15"/>
      <c r="I203" s="14"/>
      <c r="J203" s="29"/>
      <c r="K203" s="29"/>
      <c r="L203" s="29"/>
      <c r="M203" s="29"/>
    </row>
    <row r="204" spans="2:13" ht="17.399999999999999" x14ac:dyDescent="0.45">
      <c r="B204" s="17"/>
      <c r="C204" s="18">
        <v>0</v>
      </c>
      <c r="D204" s="18"/>
      <c r="E204" s="18"/>
      <c r="F204" s="18"/>
      <c r="H204" s="15"/>
      <c r="I204" s="14"/>
      <c r="J204" s="29"/>
      <c r="K204" s="29"/>
      <c r="L204" s="29"/>
      <c r="M204" s="29"/>
    </row>
    <row r="205" spans="2:13" ht="18" thickBot="1" x14ac:dyDescent="0.5">
      <c r="B205" s="17"/>
      <c r="C205" s="18">
        <v>0</v>
      </c>
      <c r="D205" s="18"/>
      <c r="E205" s="18"/>
      <c r="F205" s="18"/>
      <c r="H205" s="16"/>
      <c r="I205" s="14"/>
      <c r="J205" s="30"/>
      <c r="K205" s="30"/>
      <c r="L205" s="30"/>
      <c r="M205" s="30"/>
    </row>
    <row r="206" spans="2:13" ht="21.6" thickBot="1" x14ac:dyDescent="0.55000000000000004">
      <c r="B206" s="17"/>
      <c r="C206" s="18">
        <v>0</v>
      </c>
      <c r="D206" s="19"/>
      <c r="E206" s="19"/>
      <c r="F206" s="19"/>
      <c r="H206" s="12">
        <f>SUM(H194:H205)</f>
        <v>2</v>
      </c>
      <c r="I206" s="39" t="str">
        <f>IF(H206=2,"YA NO PUEDE SOLICITAR DIAS ADMINISTRATIVOS","PUEDE SOLICITAR DIAS ADMINISTRATIVOS")</f>
        <v>YA NO PUEDE SOLICITAR DIAS ADMINISTRATIVOS</v>
      </c>
      <c r="J206" s="40"/>
      <c r="K206" s="40"/>
      <c r="L206" s="40"/>
      <c r="M206" s="41"/>
    </row>
    <row r="207" spans="2:13" ht="21.6" thickBot="1" x14ac:dyDescent="0.55000000000000004">
      <c r="B207" s="17"/>
      <c r="C207" s="18">
        <v>0</v>
      </c>
      <c r="D207" s="19"/>
      <c r="E207" s="19"/>
      <c r="F207" s="19"/>
      <c r="H207" s="23">
        <f>2-H206</f>
        <v>0</v>
      </c>
      <c r="I207" s="39" t="str">
        <f>IF(H207=0,"YA NO CUENTA CON ADMINISTRATIVOS","OK")</f>
        <v>YA NO CUENTA CON ADMINISTRATIVOS</v>
      </c>
      <c r="J207" s="40"/>
      <c r="K207" s="40"/>
      <c r="L207" s="40"/>
      <c r="M207" s="41"/>
    </row>
    <row r="208" spans="2:13" ht="17.399999999999999" x14ac:dyDescent="0.45">
      <c r="B208" s="17"/>
      <c r="C208" s="18">
        <v>0</v>
      </c>
      <c r="D208" s="19"/>
      <c r="E208" s="19"/>
      <c r="F208" s="19"/>
      <c r="H208" s="1"/>
    </row>
    <row r="209" spans="2:13" ht="17.399999999999999" x14ac:dyDescent="0.45">
      <c r="B209" s="17"/>
      <c r="C209" s="18">
        <v>0</v>
      </c>
      <c r="D209" s="19"/>
      <c r="E209" s="19"/>
      <c r="F209" s="19"/>
    </row>
    <row r="210" spans="2:13" ht="17.399999999999999" x14ac:dyDescent="0.45">
      <c r="B210" s="17"/>
      <c r="C210" s="18">
        <v>0</v>
      </c>
      <c r="D210" s="19"/>
      <c r="E210" s="19"/>
      <c r="F210" s="19"/>
      <c r="H210" s="24" t="s">
        <v>29</v>
      </c>
      <c r="I210" s="24"/>
      <c r="J210" s="24"/>
      <c r="K210" s="25"/>
      <c r="L210" s="25"/>
    </row>
    <row r="211" spans="2:13" ht="17.399999999999999" x14ac:dyDescent="0.45">
      <c r="B211" s="17"/>
      <c r="C211" s="18">
        <v>0</v>
      </c>
      <c r="D211" s="19"/>
      <c r="E211" s="19"/>
      <c r="F211" s="19"/>
      <c r="H211" s="24" t="s">
        <v>30</v>
      </c>
      <c r="K211" s="25"/>
      <c r="L211" s="32"/>
      <c r="M211" s="33" t="s">
        <v>27</v>
      </c>
    </row>
    <row r="212" spans="2:13" ht="17.399999999999999" x14ac:dyDescent="0.45">
      <c r="B212" s="17"/>
      <c r="C212" s="18">
        <v>0</v>
      </c>
      <c r="D212" s="19"/>
      <c r="E212" s="19"/>
      <c r="F212" s="19"/>
      <c r="H212" s="24" t="s">
        <v>89</v>
      </c>
      <c r="K212" s="25">
        <v>45740</v>
      </c>
      <c r="L212" s="25">
        <v>45838</v>
      </c>
    </row>
    <row r="213" spans="2:13" ht="17.399999999999999" x14ac:dyDescent="0.45">
      <c r="B213" s="17"/>
      <c r="C213" s="18">
        <v>0</v>
      </c>
      <c r="D213" s="19"/>
      <c r="E213" s="19"/>
      <c r="F213" s="19"/>
    </row>
    <row r="214" spans="2:13" ht="17.399999999999999" x14ac:dyDescent="0.45">
      <c r="B214" s="17"/>
      <c r="C214" s="18">
        <v>0</v>
      </c>
      <c r="D214" s="19"/>
      <c r="E214" s="19"/>
      <c r="F214" s="19"/>
    </row>
    <row r="215" spans="2:13" ht="17.399999999999999" x14ac:dyDescent="0.45">
      <c r="B215" s="17"/>
      <c r="C215" s="18">
        <v>0</v>
      </c>
      <c r="D215" s="19"/>
      <c r="E215" s="19"/>
      <c r="F215" s="19"/>
    </row>
    <row r="216" spans="2:13" ht="17.399999999999999" x14ac:dyDescent="0.45">
      <c r="B216" s="17"/>
      <c r="C216" s="18">
        <v>0</v>
      </c>
      <c r="D216" s="19"/>
      <c r="E216" s="19"/>
      <c r="F216" s="19"/>
    </row>
    <row r="217" spans="2:13" ht="17.399999999999999" x14ac:dyDescent="0.45">
      <c r="B217" s="17"/>
      <c r="C217" s="18">
        <v>0</v>
      </c>
      <c r="D217" s="19"/>
      <c r="E217" s="19"/>
      <c r="F217" s="19"/>
    </row>
    <row r="218" spans="2:13" ht="17.399999999999999" x14ac:dyDescent="0.45">
      <c r="B218" s="17"/>
      <c r="C218" s="18">
        <v>0</v>
      </c>
      <c r="D218" s="19"/>
      <c r="E218" s="19"/>
      <c r="F218" s="19"/>
    </row>
    <row r="219" spans="2:13" ht="18" thickBot="1" x14ac:dyDescent="0.5">
      <c r="B219" s="17"/>
      <c r="C219" s="20">
        <v>0</v>
      </c>
      <c r="D219" s="21"/>
      <c r="E219" s="21"/>
      <c r="F219" s="21"/>
    </row>
    <row r="220" spans="2:13" ht="21.6" thickBot="1" x14ac:dyDescent="0.55000000000000004">
      <c r="B220" s="7">
        <f>+D194-E194</f>
        <v>0</v>
      </c>
      <c r="C220" s="42" t="str">
        <f>IF(D194&lt;=E194,"YA NO TIENE FERIADOS","PUEDE SOLICITAR DIAS FERIADOS")</f>
        <v>YA NO TIENE FERIADOS</v>
      </c>
      <c r="D220" s="43"/>
      <c r="E220" s="43"/>
      <c r="F220" s="44"/>
    </row>
    <row r="221" spans="2:13" ht="19.2" thickBot="1" x14ac:dyDescent="0.5">
      <c r="C221" s="45" t="str">
        <f>IF(E194&gt;D194,"EXISTE UN ERROR","OK")</f>
        <v>OK</v>
      </c>
      <c r="D221" s="46"/>
      <c r="E221" s="46"/>
      <c r="F221" s="47"/>
    </row>
    <row r="223" spans="2:13" ht="19.2" thickBot="1" x14ac:dyDescent="0.5">
      <c r="B223" s="22" t="s">
        <v>130</v>
      </c>
      <c r="H223" s="22" t="str">
        <f>+B223</f>
        <v>DROGUETT SANTIBAÑEZ EVELYN PAULINA</v>
      </c>
    </row>
    <row r="224" spans="2:13" ht="18.600000000000001" thickBot="1" x14ac:dyDescent="0.4">
      <c r="B224" s="5" t="s">
        <v>0</v>
      </c>
      <c r="C224" s="5" t="s">
        <v>1</v>
      </c>
      <c r="D224" s="5" t="s">
        <v>11</v>
      </c>
      <c r="E224" s="6" t="s">
        <v>2</v>
      </c>
      <c r="F224" s="6" t="s">
        <v>7</v>
      </c>
      <c r="H224" s="2" t="s">
        <v>3</v>
      </c>
      <c r="I224" s="3" t="s">
        <v>4</v>
      </c>
      <c r="J224" s="3" t="s">
        <v>5</v>
      </c>
      <c r="K224" s="3" t="s">
        <v>6</v>
      </c>
      <c r="L224" s="3" t="s">
        <v>7</v>
      </c>
      <c r="M224" s="4" t="s">
        <v>8</v>
      </c>
    </row>
    <row r="225" spans="2:13" ht="17.399999999999999" x14ac:dyDescent="0.45">
      <c r="B225" s="8">
        <v>0</v>
      </c>
      <c r="C225" s="9">
        <v>0</v>
      </c>
      <c r="D225" s="10">
        <f>+B225+C225</f>
        <v>0</v>
      </c>
      <c r="E225" s="10">
        <f>SUM(B226:B250)</f>
        <v>0</v>
      </c>
      <c r="F225" s="11"/>
      <c r="H225" s="13">
        <v>1</v>
      </c>
      <c r="I225" s="14"/>
      <c r="J225" s="27">
        <v>45845</v>
      </c>
      <c r="K225" s="27">
        <v>45845</v>
      </c>
      <c r="L225" s="29"/>
      <c r="M225" s="28"/>
    </row>
    <row r="226" spans="2:13" ht="17.399999999999999" x14ac:dyDescent="0.45">
      <c r="B226" s="17"/>
      <c r="C226" s="18">
        <v>0</v>
      </c>
      <c r="D226" s="26"/>
      <c r="E226" s="26"/>
      <c r="F226" s="18"/>
      <c r="H226" s="15">
        <v>1</v>
      </c>
      <c r="I226" s="14"/>
      <c r="J226" s="31">
        <v>45855</v>
      </c>
      <c r="K226" s="31">
        <v>45855</v>
      </c>
      <c r="L226" s="29"/>
      <c r="M226" s="29"/>
    </row>
    <row r="227" spans="2:13" ht="17.399999999999999" x14ac:dyDescent="0.45">
      <c r="B227" s="17"/>
      <c r="C227" s="18">
        <v>0</v>
      </c>
      <c r="D227" s="26"/>
      <c r="E227" s="26"/>
      <c r="F227" s="18"/>
      <c r="H227" s="15"/>
      <c r="I227" s="14"/>
      <c r="J227" s="31"/>
      <c r="K227" s="31"/>
      <c r="L227" s="29"/>
      <c r="M227" s="29"/>
    </row>
    <row r="228" spans="2:13" ht="17.399999999999999" x14ac:dyDescent="0.45">
      <c r="B228" s="17"/>
      <c r="C228" s="18">
        <v>0</v>
      </c>
      <c r="D228" s="26"/>
      <c r="E228" s="26"/>
      <c r="F228" s="18"/>
      <c r="H228" s="15"/>
      <c r="I228" s="14"/>
      <c r="J228" s="31"/>
      <c r="K228" s="31"/>
      <c r="L228" s="29"/>
      <c r="M228" s="29"/>
    </row>
    <row r="229" spans="2:13" ht="17.399999999999999" x14ac:dyDescent="0.45">
      <c r="B229" s="17"/>
      <c r="C229" s="18">
        <v>0</v>
      </c>
      <c r="D229" s="26"/>
      <c r="E229" s="26"/>
      <c r="F229" s="18"/>
      <c r="H229" s="15"/>
      <c r="I229" s="14"/>
      <c r="J229" s="31"/>
      <c r="K229" s="31"/>
      <c r="L229" s="29"/>
      <c r="M229" s="29"/>
    </row>
    <row r="230" spans="2:13" ht="17.399999999999999" x14ac:dyDescent="0.45">
      <c r="B230" s="17"/>
      <c r="C230" s="18">
        <v>0</v>
      </c>
      <c r="D230" s="26"/>
      <c r="E230" s="26"/>
      <c r="F230" s="18"/>
      <c r="H230" s="15"/>
      <c r="I230" s="14"/>
      <c r="J230" s="31"/>
      <c r="K230" s="31"/>
      <c r="L230" s="29"/>
      <c r="M230" s="29"/>
    </row>
    <row r="231" spans="2:13" ht="17.399999999999999" x14ac:dyDescent="0.45">
      <c r="B231" s="17"/>
      <c r="C231" s="18">
        <v>0</v>
      </c>
      <c r="D231" s="26"/>
      <c r="E231" s="26"/>
      <c r="F231" s="18"/>
      <c r="H231" s="15"/>
      <c r="I231" s="14"/>
      <c r="J231" s="31"/>
      <c r="K231" s="31"/>
      <c r="L231" s="29"/>
      <c r="M231" s="29"/>
    </row>
    <row r="232" spans="2:13" ht="17.399999999999999" x14ac:dyDescent="0.45">
      <c r="B232" s="17"/>
      <c r="C232" s="18">
        <v>0</v>
      </c>
      <c r="D232" s="26"/>
      <c r="E232" s="26"/>
      <c r="F232" s="18"/>
      <c r="H232" s="15"/>
      <c r="I232" s="14"/>
      <c r="J232" s="31"/>
      <c r="K232" s="31"/>
      <c r="L232" s="29"/>
      <c r="M232" s="29"/>
    </row>
    <row r="233" spans="2:13" ht="17.399999999999999" x14ac:dyDescent="0.45">
      <c r="B233" s="17"/>
      <c r="C233" s="18">
        <v>0</v>
      </c>
      <c r="D233" s="26"/>
      <c r="E233" s="26"/>
      <c r="F233" s="18"/>
      <c r="H233" s="15"/>
      <c r="I233" s="14"/>
      <c r="J233" s="29"/>
      <c r="K233" s="29"/>
      <c r="L233" s="29"/>
      <c r="M233" s="29"/>
    </row>
    <row r="234" spans="2:13" ht="17.399999999999999" x14ac:dyDescent="0.45">
      <c r="B234" s="17"/>
      <c r="C234" s="18">
        <v>0</v>
      </c>
      <c r="D234" s="26"/>
      <c r="E234" s="26"/>
      <c r="F234" s="18"/>
      <c r="H234" s="15"/>
      <c r="I234" s="14"/>
      <c r="J234" s="29"/>
      <c r="K234" s="29"/>
      <c r="L234" s="29"/>
      <c r="M234" s="29"/>
    </row>
    <row r="235" spans="2:13" ht="17.399999999999999" x14ac:dyDescent="0.45">
      <c r="B235" s="17"/>
      <c r="C235" s="18">
        <v>0</v>
      </c>
      <c r="D235" s="18"/>
      <c r="E235" s="18"/>
      <c r="F235" s="18"/>
      <c r="H235" s="15"/>
      <c r="I235" s="14"/>
      <c r="J235" s="29"/>
      <c r="K235" s="29"/>
      <c r="L235" s="29"/>
      <c r="M235" s="29"/>
    </row>
    <row r="236" spans="2:13" ht="18" thickBot="1" x14ac:dyDescent="0.5">
      <c r="B236" s="17"/>
      <c r="C236" s="18">
        <v>0</v>
      </c>
      <c r="D236" s="18"/>
      <c r="E236" s="18"/>
      <c r="F236" s="18"/>
      <c r="H236" s="16"/>
      <c r="I236" s="14"/>
      <c r="J236" s="30"/>
      <c r="K236" s="30"/>
      <c r="L236" s="30"/>
      <c r="M236" s="30"/>
    </row>
    <row r="237" spans="2:13" ht="21.6" thickBot="1" x14ac:dyDescent="0.55000000000000004">
      <c r="B237" s="17"/>
      <c r="C237" s="18">
        <v>0</v>
      </c>
      <c r="D237" s="19"/>
      <c r="E237" s="19"/>
      <c r="F237" s="19"/>
      <c r="H237" s="12">
        <f>SUM(H225:H236)</f>
        <v>2</v>
      </c>
      <c r="I237" s="39" t="str">
        <f>IF(H237=2,"YA NO PUEDE SOLICITAR DIAS ADMINISTRATIVOS","PUEDE SOLICITAR DIAS ADMINISTRATIVOS")</f>
        <v>YA NO PUEDE SOLICITAR DIAS ADMINISTRATIVOS</v>
      </c>
      <c r="J237" s="40"/>
      <c r="K237" s="40"/>
      <c r="L237" s="40"/>
      <c r="M237" s="41"/>
    </row>
    <row r="238" spans="2:13" ht="21.6" thickBot="1" x14ac:dyDescent="0.55000000000000004">
      <c r="B238" s="17"/>
      <c r="C238" s="18">
        <v>0</v>
      </c>
      <c r="D238" s="19"/>
      <c r="E238" s="19"/>
      <c r="F238" s="19"/>
      <c r="H238" s="23">
        <f>2-H237</f>
        <v>0</v>
      </c>
      <c r="I238" s="39" t="str">
        <f>IF(H238=0,"YA NO CUENTA CON ADMINISTRATIVOS","OK")</f>
        <v>YA NO CUENTA CON ADMINISTRATIVOS</v>
      </c>
      <c r="J238" s="40"/>
      <c r="K238" s="40"/>
      <c r="L238" s="40"/>
      <c r="M238" s="41"/>
    </row>
    <row r="239" spans="2:13" ht="17.399999999999999" x14ac:dyDescent="0.45">
      <c r="B239" s="17"/>
      <c r="C239" s="18">
        <v>0</v>
      </c>
      <c r="D239" s="19"/>
      <c r="E239" s="19"/>
      <c r="F239" s="19"/>
      <c r="H239" s="1"/>
    </row>
    <row r="240" spans="2:13" ht="17.399999999999999" x14ac:dyDescent="0.45">
      <c r="B240" s="17"/>
      <c r="C240" s="18">
        <v>0</v>
      </c>
      <c r="D240" s="19"/>
      <c r="E240" s="19"/>
      <c r="F240" s="19"/>
    </row>
    <row r="241" spans="2:13" ht="17.399999999999999" x14ac:dyDescent="0.45">
      <c r="B241" s="17"/>
      <c r="C241" s="18">
        <v>0</v>
      </c>
      <c r="D241" s="19"/>
      <c r="E241" s="19"/>
      <c r="F241" s="19"/>
      <c r="H241" s="24" t="s">
        <v>29</v>
      </c>
      <c r="I241" s="24"/>
      <c r="J241" s="24"/>
      <c r="K241" s="25"/>
      <c r="L241" s="25"/>
    </row>
    <row r="242" spans="2:13" ht="17.399999999999999" x14ac:dyDescent="0.45">
      <c r="B242" s="17"/>
      <c r="C242" s="18">
        <v>0</v>
      </c>
      <c r="D242" s="19"/>
      <c r="E242" s="19"/>
      <c r="F242" s="19"/>
      <c r="H242" s="24" t="s">
        <v>48</v>
      </c>
      <c r="K242" s="25"/>
      <c r="L242" s="32"/>
      <c r="M242" s="33" t="s">
        <v>50</v>
      </c>
    </row>
    <row r="243" spans="2:13" ht="17.399999999999999" x14ac:dyDescent="0.45">
      <c r="B243" s="17"/>
      <c r="C243" s="18">
        <v>0</v>
      </c>
      <c r="D243" s="19"/>
      <c r="E243" s="19"/>
      <c r="F243" s="19"/>
      <c r="H243" s="24" t="s">
        <v>89</v>
      </c>
      <c r="K243" s="25">
        <v>45789</v>
      </c>
      <c r="L243" s="25">
        <v>45869</v>
      </c>
    </row>
    <row r="244" spans="2:13" ht="17.399999999999999" x14ac:dyDescent="0.45">
      <c r="B244" s="17"/>
      <c r="C244" s="18">
        <v>0</v>
      </c>
      <c r="D244" s="19"/>
      <c r="E244" s="19"/>
      <c r="F244" s="19"/>
    </row>
    <row r="245" spans="2:13" ht="17.399999999999999" x14ac:dyDescent="0.45">
      <c r="B245" s="17"/>
      <c r="C245" s="18">
        <v>0</v>
      </c>
      <c r="D245" s="19"/>
      <c r="E245" s="19"/>
      <c r="F245" s="19"/>
    </row>
    <row r="246" spans="2:13" ht="17.399999999999999" x14ac:dyDescent="0.45">
      <c r="B246" s="17"/>
      <c r="C246" s="18">
        <v>0</v>
      </c>
      <c r="D246" s="19"/>
      <c r="E246" s="19"/>
      <c r="F246" s="19"/>
    </row>
    <row r="247" spans="2:13" ht="17.399999999999999" x14ac:dyDescent="0.45">
      <c r="B247" s="17"/>
      <c r="C247" s="18">
        <v>0</v>
      </c>
      <c r="D247" s="19"/>
      <c r="E247" s="19"/>
      <c r="F247" s="19"/>
    </row>
    <row r="248" spans="2:13" ht="17.399999999999999" x14ac:dyDescent="0.45">
      <c r="B248" s="17"/>
      <c r="C248" s="18">
        <v>0</v>
      </c>
      <c r="D248" s="19"/>
      <c r="E248" s="19"/>
      <c r="F248" s="19"/>
    </row>
    <row r="249" spans="2:13" ht="17.399999999999999" x14ac:dyDescent="0.45">
      <c r="B249" s="17"/>
      <c r="C249" s="18">
        <v>0</v>
      </c>
      <c r="D249" s="19"/>
      <c r="E249" s="19"/>
      <c r="F249" s="19"/>
    </row>
    <row r="250" spans="2:13" ht="18" thickBot="1" x14ac:dyDescent="0.5">
      <c r="B250" s="17"/>
      <c r="C250" s="20">
        <v>0</v>
      </c>
      <c r="D250" s="21"/>
      <c r="E250" s="21"/>
      <c r="F250" s="21"/>
    </row>
    <row r="251" spans="2:13" ht="21.6" thickBot="1" x14ac:dyDescent="0.55000000000000004">
      <c r="B251" s="7">
        <f>+D225-E225</f>
        <v>0</v>
      </c>
      <c r="C251" s="42" t="str">
        <f>IF(D225&lt;=E225,"YA NO TIENE FERIADOS","PUEDE SOLICITAR DIAS FERIADOS")</f>
        <v>YA NO TIENE FERIADOS</v>
      </c>
      <c r="D251" s="43"/>
      <c r="E251" s="43"/>
      <c r="F251" s="44"/>
    </row>
    <row r="252" spans="2:13" ht="19.2" thickBot="1" x14ac:dyDescent="0.5">
      <c r="C252" s="45" t="str">
        <f>IF(E225&gt;D225,"EXISTE UN ERROR","OK")</f>
        <v>OK</v>
      </c>
      <c r="D252" s="46"/>
      <c r="E252" s="46"/>
      <c r="F252" s="47"/>
    </row>
  </sheetData>
  <mergeCells count="32">
    <mergeCell ref="I237:M237"/>
    <mergeCell ref="I238:M238"/>
    <mergeCell ref="C251:F251"/>
    <mergeCell ref="C252:F252"/>
    <mergeCell ref="C220:F220"/>
    <mergeCell ref="C221:F221"/>
    <mergeCell ref="I145:M145"/>
    <mergeCell ref="C158:F158"/>
    <mergeCell ref="I112:M112"/>
    <mergeCell ref="I175:M175"/>
    <mergeCell ref="I176:M176"/>
    <mergeCell ref="C126:F126"/>
    <mergeCell ref="C127:F127"/>
    <mergeCell ref="I144:M144"/>
    <mergeCell ref="I113:M113"/>
    <mergeCell ref="C189:F189"/>
    <mergeCell ref="C190:F190"/>
    <mergeCell ref="I206:M206"/>
    <mergeCell ref="I207:M207"/>
    <mergeCell ref="C159:F159"/>
    <mergeCell ref="C94:F94"/>
    <mergeCell ref="C95:F95"/>
    <mergeCell ref="C30:F30"/>
    <mergeCell ref="I17:M17"/>
    <mergeCell ref="I16:M16"/>
    <mergeCell ref="I80:M80"/>
    <mergeCell ref="I81:M81"/>
    <mergeCell ref="C31:F31"/>
    <mergeCell ref="I48:M48"/>
    <mergeCell ref="I49:M49"/>
    <mergeCell ref="C62:F62"/>
    <mergeCell ref="C63:F63"/>
  </mergeCells>
  <dataValidations count="2">
    <dataValidation type="list" allowBlank="1" showInputMessage="1" showErrorMessage="1" sqref="I132:I143 I100:I111 I68:I79 I36:I47 I194:I205 I163:I174 I5:I15 I225:I236" xr:uid="{810ED3BB-0437-494A-9C69-17980B67D4B3}">
      <formula1>$X$37:$X$39</formula1>
    </dataValidation>
    <dataValidation type="list" allowBlank="1" showInputMessage="1" showErrorMessage="1" sqref="I4" xr:uid="{C8AC7141-8B10-47C6-A6E1-8771E5B40869}">
      <formula1>$X$2:$X$4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7666DD-32BF-4E6D-9385-8F483DDAA43F}">
  <sheetPr>
    <tabColor rgb="FF0070C0"/>
  </sheetPr>
  <dimension ref="A1:X125"/>
  <sheetViews>
    <sheetView zoomScale="70" zoomScaleNormal="70" workbookViewId="0"/>
  </sheetViews>
  <sheetFormatPr baseColWidth="10" defaultRowHeight="14.4" x14ac:dyDescent="0.3"/>
  <cols>
    <col min="1" max="1" width="6.33203125" customWidth="1"/>
    <col min="2" max="2" width="31.6640625" customWidth="1"/>
    <col min="3" max="3" width="17.21875" bestFit="1" customWidth="1"/>
    <col min="4" max="4" width="21.109375" bestFit="1" customWidth="1"/>
    <col min="5" max="5" width="15.21875" bestFit="1" customWidth="1"/>
    <col min="6" max="6" width="20.5546875" bestFit="1" customWidth="1"/>
    <col min="8" max="8" width="15.6640625" customWidth="1"/>
    <col min="9" max="9" width="9.6640625" bestFit="1" customWidth="1"/>
    <col min="10" max="10" width="15.33203125" bestFit="1" customWidth="1"/>
    <col min="11" max="11" width="19" bestFit="1" customWidth="1"/>
    <col min="12" max="12" width="20.5546875" bestFit="1" customWidth="1"/>
    <col min="13" max="13" width="16.77734375" bestFit="1" customWidth="1"/>
  </cols>
  <sheetData>
    <row r="1" spans="1:24" x14ac:dyDescent="0.3">
      <c r="A1" s="38"/>
    </row>
    <row r="2" spans="1:24" ht="19.2" thickBot="1" x14ac:dyDescent="0.5">
      <c r="B2" s="22" t="s">
        <v>53</v>
      </c>
      <c r="H2" s="22" t="str">
        <f>+B2</f>
        <v>ARENAS BRAYSON BARBARA VENECIA</v>
      </c>
      <c r="X2" t="s">
        <v>9</v>
      </c>
    </row>
    <row r="3" spans="1:24" ht="18.600000000000001" thickBot="1" x14ac:dyDescent="0.4">
      <c r="B3" s="5" t="s">
        <v>0</v>
      </c>
      <c r="C3" s="5" t="s">
        <v>1</v>
      </c>
      <c r="D3" s="5" t="s">
        <v>11</v>
      </c>
      <c r="E3" s="6" t="s">
        <v>2</v>
      </c>
      <c r="F3" s="6" t="s">
        <v>7</v>
      </c>
      <c r="H3" s="2" t="s">
        <v>3</v>
      </c>
      <c r="I3" s="3" t="s">
        <v>4</v>
      </c>
      <c r="J3" s="3" t="s">
        <v>5</v>
      </c>
      <c r="K3" s="3" t="s">
        <v>6</v>
      </c>
      <c r="L3" s="3" t="s">
        <v>7</v>
      </c>
      <c r="M3" s="4" t="s">
        <v>8</v>
      </c>
      <c r="X3" t="s">
        <v>10</v>
      </c>
    </row>
    <row r="4" spans="1:24" ht="17.399999999999999" x14ac:dyDescent="0.45">
      <c r="B4" s="8">
        <v>11</v>
      </c>
      <c r="C4" s="9">
        <v>0</v>
      </c>
      <c r="D4" s="10">
        <f>+B4+C4</f>
        <v>11</v>
      </c>
      <c r="E4" s="10">
        <f>SUM(B5:B29)</f>
        <v>6</v>
      </c>
      <c r="F4" s="11"/>
      <c r="H4" s="13">
        <v>0.5</v>
      </c>
      <c r="I4" s="14" t="s">
        <v>10</v>
      </c>
      <c r="J4" s="27">
        <v>45702</v>
      </c>
      <c r="K4" s="27">
        <v>45702</v>
      </c>
      <c r="L4" s="29"/>
      <c r="M4" s="28"/>
      <c r="X4" t="s">
        <v>113</v>
      </c>
    </row>
    <row r="5" spans="1:24" ht="17.399999999999999" x14ac:dyDescent="0.45">
      <c r="B5" s="17">
        <v>6</v>
      </c>
      <c r="C5" s="18">
        <v>0</v>
      </c>
      <c r="D5" s="26">
        <v>45799</v>
      </c>
      <c r="E5" s="26">
        <v>45806</v>
      </c>
      <c r="F5" s="18"/>
      <c r="H5" s="15">
        <v>0.5</v>
      </c>
      <c r="I5" s="14" t="s">
        <v>9</v>
      </c>
      <c r="J5" s="31">
        <v>45736</v>
      </c>
      <c r="K5" s="31">
        <v>45736</v>
      </c>
      <c r="L5" s="35" t="s">
        <v>112</v>
      </c>
      <c r="M5" s="29"/>
    </row>
    <row r="6" spans="1:24" ht="17.399999999999999" x14ac:dyDescent="0.45">
      <c r="B6" s="17"/>
      <c r="C6" s="18">
        <v>0</v>
      </c>
      <c r="D6" s="26"/>
      <c r="E6" s="26"/>
      <c r="F6" s="18"/>
      <c r="H6" s="15">
        <v>0.5</v>
      </c>
      <c r="I6" s="14" t="s">
        <v>10</v>
      </c>
      <c r="J6" s="31">
        <v>45764</v>
      </c>
      <c r="K6" s="31">
        <v>45764</v>
      </c>
      <c r="L6" s="29"/>
      <c r="M6" s="29"/>
    </row>
    <row r="7" spans="1:24" ht="17.399999999999999" x14ac:dyDescent="0.45">
      <c r="B7" s="17"/>
      <c r="C7" s="18">
        <v>0</v>
      </c>
      <c r="D7" s="26"/>
      <c r="E7" s="26"/>
      <c r="F7" s="18"/>
      <c r="H7" s="15">
        <v>0.5</v>
      </c>
      <c r="I7" s="14" t="s">
        <v>10</v>
      </c>
      <c r="J7" s="31">
        <v>45784</v>
      </c>
      <c r="K7" s="31">
        <v>45784</v>
      </c>
      <c r="L7" s="29"/>
      <c r="M7" s="29"/>
    </row>
    <row r="8" spans="1:24" ht="17.399999999999999" x14ac:dyDescent="0.45">
      <c r="B8" s="17"/>
      <c r="C8" s="18">
        <v>0</v>
      </c>
      <c r="D8" s="26"/>
      <c r="E8" s="26"/>
      <c r="F8" s="18"/>
      <c r="H8" s="15">
        <v>0.5</v>
      </c>
      <c r="I8" s="14" t="s">
        <v>10</v>
      </c>
      <c r="J8" s="31">
        <v>45790</v>
      </c>
      <c r="K8" s="31">
        <v>45790</v>
      </c>
      <c r="L8" s="29"/>
      <c r="M8" s="29"/>
    </row>
    <row r="9" spans="1:24" ht="17.399999999999999" x14ac:dyDescent="0.45">
      <c r="B9" s="17"/>
      <c r="C9" s="18">
        <v>0</v>
      </c>
      <c r="D9" s="26"/>
      <c r="E9" s="26"/>
      <c r="F9" s="18"/>
      <c r="H9" s="15">
        <v>0.5</v>
      </c>
      <c r="I9" s="14" t="s">
        <v>10</v>
      </c>
      <c r="J9" s="31">
        <v>45855</v>
      </c>
      <c r="K9" s="31">
        <v>45855</v>
      </c>
      <c r="L9" s="29"/>
      <c r="M9" s="29"/>
    </row>
    <row r="10" spans="1:24" ht="17.399999999999999" x14ac:dyDescent="0.45">
      <c r="B10" s="17"/>
      <c r="C10" s="18">
        <v>0</v>
      </c>
      <c r="D10" s="26"/>
      <c r="E10" s="26"/>
      <c r="F10" s="18"/>
      <c r="H10" s="15"/>
      <c r="I10" s="14"/>
      <c r="J10" s="29"/>
      <c r="K10" s="29"/>
      <c r="L10" s="29"/>
      <c r="M10" s="29"/>
    </row>
    <row r="11" spans="1:24" ht="17.399999999999999" x14ac:dyDescent="0.45">
      <c r="B11" s="17"/>
      <c r="C11" s="18">
        <v>0</v>
      </c>
      <c r="D11" s="26"/>
      <c r="E11" s="26"/>
      <c r="F11" s="18"/>
      <c r="H11" s="15"/>
      <c r="I11" s="14"/>
      <c r="J11" s="29"/>
      <c r="K11" s="29"/>
      <c r="L11" s="29"/>
      <c r="M11" s="29"/>
    </row>
    <row r="12" spans="1:24" ht="17.399999999999999" x14ac:dyDescent="0.45">
      <c r="B12" s="17"/>
      <c r="C12" s="18">
        <v>0</v>
      </c>
      <c r="D12" s="26"/>
      <c r="E12" s="26"/>
      <c r="F12" s="18"/>
      <c r="H12" s="15"/>
      <c r="I12" s="14"/>
      <c r="J12" s="29"/>
      <c r="K12" s="29"/>
      <c r="L12" s="29"/>
      <c r="M12" s="29"/>
    </row>
    <row r="13" spans="1:24" ht="17.399999999999999" x14ac:dyDescent="0.45">
      <c r="B13" s="17"/>
      <c r="C13" s="18">
        <v>0</v>
      </c>
      <c r="D13" s="26"/>
      <c r="E13" s="26"/>
      <c r="F13" s="18"/>
      <c r="H13" s="15"/>
      <c r="I13" s="14"/>
      <c r="J13" s="29"/>
      <c r="K13" s="29"/>
      <c r="L13" s="29"/>
      <c r="M13" s="29"/>
    </row>
    <row r="14" spans="1:24" ht="17.399999999999999" x14ac:dyDescent="0.45">
      <c r="B14" s="17"/>
      <c r="C14" s="18">
        <v>0</v>
      </c>
      <c r="D14" s="18"/>
      <c r="E14" s="18"/>
      <c r="F14" s="18"/>
      <c r="H14" s="15"/>
      <c r="I14" s="14"/>
      <c r="J14" s="29"/>
      <c r="K14" s="29"/>
      <c r="L14" s="29"/>
      <c r="M14" s="29"/>
    </row>
    <row r="15" spans="1:24" ht="18" thickBot="1" x14ac:dyDescent="0.5">
      <c r="B15" s="17"/>
      <c r="C15" s="18">
        <v>0</v>
      </c>
      <c r="D15" s="18"/>
      <c r="E15" s="18"/>
      <c r="F15" s="18"/>
      <c r="H15" s="16"/>
      <c r="I15" s="14"/>
      <c r="J15" s="30"/>
      <c r="K15" s="30"/>
      <c r="L15" s="30"/>
      <c r="M15" s="30"/>
    </row>
    <row r="16" spans="1:24" ht="21.6" thickBot="1" x14ac:dyDescent="0.55000000000000004">
      <c r="B16" s="17"/>
      <c r="C16" s="18">
        <v>0</v>
      </c>
      <c r="D16" s="19"/>
      <c r="E16" s="19"/>
      <c r="F16" s="19"/>
      <c r="H16" s="12">
        <f>SUM(H4:H15)</f>
        <v>3</v>
      </c>
      <c r="I16" s="39" t="str">
        <f>IF(H16=6,"YA NO PUEDE SOLICITAR DIAS ADMINISTRATIVOS","PUEDE SOLICITAR DIAS ADMINISTRATIVOS")</f>
        <v>PUEDE SOLICITAR DIAS ADMINISTRATIVOS</v>
      </c>
      <c r="J16" s="40"/>
      <c r="K16" s="40"/>
      <c r="L16" s="40"/>
      <c r="M16" s="41"/>
    </row>
    <row r="17" spans="2:13" ht="21.6" thickBot="1" x14ac:dyDescent="0.55000000000000004">
      <c r="B17" s="17"/>
      <c r="C17" s="18">
        <v>0</v>
      </c>
      <c r="D17" s="19"/>
      <c r="E17" s="19"/>
      <c r="F17" s="19"/>
      <c r="H17" s="23">
        <f>6-H16</f>
        <v>3</v>
      </c>
      <c r="I17" s="39" t="str">
        <f>IF(H17=0,"YA NO CUENTA CON ADMINISTRATIVOS","OK")</f>
        <v>OK</v>
      </c>
      <c r="J17" s="40"/>
      <c r="K17" s="40"/>
      <c r="L17" s="40"/>
      <c r="M17" s="41"/>
    </row>
    <row r="18" spans="2:13" ht="17.399999999999999" x14ac:dyDescent="0.45">
      <c r="B18" s="17"/>
      <c r="C18" s="18">
        <v>0</v>
      </c>
      <c r="D18" s="19"/>
      <c r="E18" s="19"/>
      <c r="F18" s="19"/>
      <c r="H18" s="1"/>
    </row>
    <row r="19" spans="2:13" ht="17.399999999999999" x14ac:dyDescent="0.45">
      <c r="B19" s="17"/>
      <c r="C19" s="18">
        <v>0</v>
      </c>
      <c r="D19" s="19"/>
      <c r="E19" s="19"/>
      <c r="F19" s="19"/>
    </row>
    <row r="20" spans="2:13" ht="17.399999999999999" x14ac:dyDescent="0.45">
      <c r="B20" s="17"/>
      <c r="C20" s="18">
        <v>0</v>
      </c>
      <c r="D20" s="19"/>
      <c r="E20" s="19"/>
      <c r="F20" s="19"/>
      <c r="H20" s="24" t="s">
        <v>54</v>
      </c>
      <c r="I20" s="24"/>
      <c r="J20" s="24"/>
      <c r="K20" s="25"/>
      <c r="L20" s="25"/>
    </row>
    <row r="21" spans="2:13" ht="17.399999999999999" x14ac:dyDescent="0.45">
      <c r="B21" s="17"/>
      <c r="C21" s="18">
        <v>0</v>
      </c>
      <c r="D21" s="19"/>
      <c r="E21" s="19"/>
      <c r="F21" s="19"/>
      <c r="H21" s="24" t="s">
        <v>55</v>
      </c>
      <c r="K21" s="25">
        <v>45383</v>
      </c>
      <c r="L21" s="32" t="s">
        <v>41</v>
      </c>
      <c r="M21" s="33" t="s">
        <v>27</v>
      </c>
    </row>
    <row r="22" spans="2:13" ht="17.399999999999999" x14ac:dyDescent="0.45">
      <c r="B22" s="17"/>
      <c r="C22" s="18">
        <v>0</v>
      </c>
      <c r="D22" s="19"/>
      <c r="E22" s="19"/>
      <c r="F22" s="19"/>
      <c r="H22" s="24" t="s">
        <v>89</v>
      </c>
      <c r="K22" s="25">
        <v>45658</v>
      </c>
      <c r="L22" s="25">
        <v>46022</v>
      </c>
    </row>
    <row r="23" spans="2:13" ht="17.399999999999999" x14ac:dyDescent="0.45">
      <c r="B23" s="17"/>
      <c r="C23" s="18">
        <v>0</v>
      </c>
      <c r="D23" s="19"/>
      <c r="E23" s="19"/>
      <c r="F23" s="19"/>
    </row>
    <row r="24" spans="2:13" ht="17.399999999999999" x14ac:dyDescent="0.45">
      <c r="B24" s="17"/>
      <c r="C24" s="18">
        <v>0</v>
      </c>
      <c r="D24" s="19"/>
      <c r="E24" s="19"/>
      <c r="F24" s="19"/>
    </row>
    <row r="25" spans="2:13" ht="17.399999999999999" x14ac:dyDescent="0.45">
      <c r="B25" s="17"/>
      <c r="C25" s="18">
        <v>0</v>
      </c>
      <c r="D25" s="19"/>
      <c r="E25" s="19"/>
      <c r="F25" s="19"/>
    </row>
    <row r="26" spans="2:13" ht="17.399999999999999" x14ac:dyDescent="0.45">
      <c r="B26" s="17"/>
      <c r="C26" s="18">
        <v>0</v>
      </c>
      <c r="D26" s="19"/>
      <c r="E26" s="19"/>
      <c r="F26" s="19"/>
    </row>
    <row r="27" spans="2:13" ht="17.399999999999999" x14ac:dyDescent="0.45">
      <c r="B27" s="17"/>
      <c r="C27" s="18">
        <v>0</v>
      </c>
      <c r="D27" s="19"/>
      <c r="E27" s="19"/>
      <c r="F27" s="19"/>
    </row>
    <row r="28" spans="2:13" ht="17.399999999999999" x14ac:dyDescent="0.45">
      <c r="B28" s="17"/>
      <c r="C28" s="18">
        <v>0</v>
      </c>
      <c r="D28" s="19"/>
      <c r="E28" s="19"/>
      <c r="F28" s="19"/>
    </row>
    <row r="29" spans="2:13" ht="18" thickBot="1" x14ac:dyDescent="0.5">
      <c r="B29" s="17"/>
      <c r="C29" s="20">
        <v>0</v>
      </c>
      <c r="D29" s="21"/>
      <c r="E29" s="21"/>
      <c r="F29" s="21"/>
    </row>
    <row r="30" spans="2:13" ht="21.6" thickBot="1" x14ac:dyDescent="0.55000000000000004">
      <c r="B30" s="7">
        <f>+D4-E4</f>
        <v>5</v>
      </c>
      <c r="C30" s="42" t="str">
        <f>IF(D4&lt;=E4,"YA NO TIENE FERIADOS","PUEDE SOLICITAR DIAS FERIADOS")</f>
        <v>PUEDE SOLICITAR DIAS FERIADOS</v>
      </c>
      <c r="D30" s="43"/>
      <c r="E30" s="43"/>
      <c r="F30" s="44"/>
    </row>
    <row r="31" spans="2:13" ht="19.2" thickBot="1" x14ac:dyDescent="0.5">
      <c r="C31" s="45" t="str">
        <f>IF(E4&gt;D4,"EXISTE UN ERROR","OK")</f>
        <v>OK</v>
      </c>
      <c r="D31" s="46"/>
      <c r="E31" s="46"/>
      <c r="F31" s="47"/>
    </row>
    <row r="33" spans="2:13" ht="19.2" thickBot="1" x14ac:dyDescent="0.5">
      <c r="B33" s="22" t="s">
        <v>56</v>
      </c>
      <c r="H33" s="22" t="str">
        <f>+B33</f>
        <v>LORCA ESPINOZA CRISTIAN FERNANDO</v>
      </c>
    </row>
    <row r="34" spans="2:13" ht="18.600000000000001" thickBot="1" x14ac:dyDescent="0.4">
      <c r="B34" s="5" t="s">
        <v>0</v>
      </c>
      <c r="C34" s="5" t="s">
        <v>1</v>
      </c>
      <c r="D34" s="5" t="s">
        <v>11</v>
      </c>
      <c r="E34" s="6" t="s">
        <v>2</v>
      </c>
      <c r="F34" s="6" t="s">
        <v>7</v>
      </c>
      <c r="H34" s="2" t="s">
        <v>3</v>
      </c>
      <c r="I34" s="3" t="s">
        <v>4</v>
      </c>
      <c r="J34" s="3" t="s">
        <v>5</v>
      </c>
      <c r="K34" s="3" t="s">
        <v>6</v>
      </c>
      <c r="L34" s="3" t="s">
        <v>7</v>
      </c>
      <c r="M34" s="4" t="s">
        <v>8</v>
      </c>
    </row>
    <row r="35" spans="2:13" ht="17.399999999999999" x14ac:dyDescent="0.45">
      <c r="B35" s="8">
        <v>15</v>
      </c>
      <c r="C35" s="9">
        <v>0</v>
      </c>
      <c r="D35" s="10">
        <f>+B35+C35</f>
        <v>15</v>
      </c>
      <c r="E35" s="10">
        <f>SUM(B36:B60)</f>
        <v>15</v>
      </c>
      <c r="F35" s="11"/>
      <c r="H35" s="13">
        <v>0.5</v>
      </c>
      <c r="I35" s="14" t="s">
        <v>9</v>
      </c>
      <c r="J35" s="27">
        <v>45721</v>
      </c>
      <c r="K35" s="27">
        <v>45721</v>
      </c>
      <c r="L35" s="35" t="s">
        <v>112</v>
      </c>
      <c r="M35" s="28"/>
    </row>
    <row r="36" spans="2:13" ht="17.399999999999999" x14ac:dyDescent="0.45">
      <c r="B36" s="17">
        <v>10</v>
      </c>
      <c r="C36" s="18">
        <v>0</v>
      </c>
      <c r="D36" s="26">
        <v>45698</v>
      </c>
      <c r="E36" s="26">
        <v>45709</v>
      </c>
      <c r="F36" s="34" t="s">
        <v>92</v>
      </c>
      <c r="H36" s="15">
        <v>1</v>
      </c>
      <c r="I36" s="14"/>
      <c r="J36" s="31">
        <v>45779</v>
      </c>
      <c r="K36" s="31">
        <v>45779</v>
      </c>
      <c r="L36" s="29"/>
      <c r="M36" s="29"/>
    </row>
    <row r="37" spans="2:13" ht="17.399999999999999" x14ac:dyDescent="0.45">
      <c r="B37" s="17">
        <v>5</v>
      </c>
      <c r="C37" s="18">
        <v>0</v>
      </c>
      <c r="D37" s="26">
        <v>45834</v>
      </c>
      <c r="E37" s="26">
        <v>45840</v>
      </c>
      <c r="F37" s="18"/>
      <c r="H37" s="15">
        <v>0.5</v>
      </c>
      <c r="I37" s="14" t="s">
        <v>10</v>
      </c>
      <c r="J37" s="31">
        <v>45790</v>
      </c>
      <c r="K37" s="31">
        <v>45790</v>
      </c>
      <c r="L37" s="29"/>
      <c r="M37" s="29"/>
    </row>
    <row r="38" spans="2:13" ht="17.399999999999999" x14ac:dyDescent="0.45">
      <c r="B38" s="17"/>
      <c r="C38" s="18">
        <v>0</v>
      </c>
      <c r="D38" s="26"/>
      <c r="E38" s="26"/>
      <c r="F38" s="18"/>
      <c r="H38" s="15"/>
      <c r="I38" s="14"/>
      <c r="J38" s="31"/>
      <c r="K38" s="31"/>
      <c r="L38" s="29"/>
      <c r="M38" s="29"/>
    </row>
    <row r="39" spans="2:13" ht="17.399999999999999" x14ac:dyDescent="0.45">
      <c r="B39" s="17"/>
      <c r="C39" s="18">
        <v>0</v>
      </c>
      <c r="D39" s="26"/>
      <c r="E39" s="26"/>
      <c r="F39" s="18"/>
      <c r="H39" s="15"/>
      <c r="I39" s="14"/>
      <c r="J39" s="31"/>
      <c r="K39" s="31"/>
      <c r="L39" s="29"/>
      <c r="M39" s="29"/>
    </row>
    <row r="40" spans="2:13" ht="17.399999999999999" x14ac:dyDescent="0.45">
      <c r="B40" s="17"/>
      <c r="C40" s="18">
        <v>0</v>
      </c>
      <c r="D40" s="26"/>
      <c r="E40" s="26"/>
      <c r="F40" s="18"/>
      <c r="H40" s="15"/>
      <c r="I40" s="14"/>
      <c r="J40" s="29"/>
      <c r="K40" s="29"/>
      <c r="L40" s="29"/>
      <c r="M40" s="29"/>
    </row>
    <row r="41" spans="2:13" ht="17.399999999999999" x14ac:dyDescent="0.45">
      <c r="B41" s="17"/>
      <c r="C41" s="18">
        <v>0</v>
      </c>
      <c r="D41" s="26"/>
      <c r="E41" s="26"/>
      <c r="F41" s="18"/>
      <c r="H41" s="15"/>
      <c r="I41" s="14"/>
      <c r="J41" s="29"/>
      <c r="K41" s="29"/>
      <c r="L41" s="29"/>
      <c r="M41" s="29"/>
    </row>
    <row r="42" spans="2:13" ht="17.399999999999999" x14ac:dyDescent="0.45">
      <c r="B42" s="17"/>
      <c r="C42" s="18">
        <v>0</v>
      </c>
      <c r="D42" s="26"/>
      <c r="E42" s="26"/>
      <c r="F42" s="18"/>
      <c r="H42" s="15"/>
      <c r="I42" s="14"/>
      <c r="J42" s="29"/>
      <c r="K42" s="29"/>
      <c r="L42" s="29"/>
      <c r="M42" s="29"/>
    </row>
    <row r="43" spans="2:13" ht="17.399999999999999" x14ac:dyDescent="0.45">
      <c r="B43" s="17"/>
      <c r="C43" s="18">
        <v>0</v>
      </c>
      <c r="D43" s="26"/>
      <c r="E43" s="26"/>
      <c r="F43" s="18"/>
      <c r="H43" s="15"/>
      <c r="I43" s="14"/>
      <c r="J43" s="29"/>
      <c r="K43" s="29"/>
      <c r="L43" s="29"/>
      <c r="M43" s="29"/>
    </row>
    <row r="44" spans="2:13" ht="17.399999999999999" x14ac:dyDescent="0.45">
      <c r="B44" s="17"/>
      <c r="C44" s="18">
        <v>0</v>
      </c>
      <c r="D44" s="26"/>
      <c r="E44" s="26"/>
      <c r="F44" s="18"/>
      <c r="H44" s="15"/>
      <c r="I44" s="14"/>
      <c r="J44" s="29"/>
      <c r="K44" s="29"/>
      <c r="L44" s="29"/>
      <c r="M44" s="29"/>
    </row>
    <row r="45" spans="2:13" ht="17.399999999999999" x14ac:dyDescent="0.45">
      <c r="B45" s="17"/>
      <c r="C45" s="18">
        <v>0</v>
      </c>
      <c r="D45" s="18"/>
      <c r="E45" s="18"/>
      <c r="F45" s="18"/>
      <c r="H45" s="15"/>
      <c r="I45" s="14"/>
      <c r="J45" s="29"/>
      <c r="K45" s="29"/>
      <c r="L45" s="29"/>
      <c r="M45" s="29"/>
    </row>
    <row r="46" spans="2:13" ht="18" thickBot="1" x14ac:dyDescent="0.5">
      <c r="B46" s="17"/>
      <c r="C46" s="18">
        <v>0</v>
      </c>
      <c r="D46" s="18"/>
      <c r="E46" s="18"/>
      <c r="F46" s="18"/>
      <c r="H46" s="16"/>
      <c r="I46" s="14"/>
      <c r="J46" s="30"/>
      <c r="K46" s="30"/>
      <c r="L46" s="30"/>
      <c r="M46" s="30"/>
    </row>
    <row r="47" spans="2:13" ht="21.6" thickBot="1" x14ac:dyDescent="0.55000000000000004">
      <c r="B47" s="17"/>
      <c r="C47" s="18">
        <v>0</v>
      </c>
      <c r="D47" s="19"/>
      <c r="E47" s="19"/>
      <c r="F47" s="19"/>
      <c r="H47" s="12">
        <f>SUM(H35:H46)</f>
        <v>2</v>
      </c>
      <c r="I47" s="39" t="str">
        <f>IF(H47=6,"YA NO PUEDE SOLICITAR DIAS ADMINISTRATIVOS","PUEDE SOLICITAR DIAS ADMINISTRATIVOS")</f>
        <v>PUEDE SOLICITAR DIAS ADMINISTRATIVOS</v>
      </c>
      <c r="J47" s="40"/>
      <c r="K47" s="40"/>
      <c r="L47" s="40"/>
      <c r="M47" s="41"/>
    </row>
    <row r="48" spans="2:13" ht="21.6" thickBot="1" x14ac:dyDescent="0.55000000000000004">
      <c r="B48" s="17"/>
      <c r="C48" s="18">
        <v>0</v>
      </c>
      <c r="D48" s="19"/>
      <c r="E48" s="19"/>
      <c r="F48" s="19"/>
      <c r="H48" s="23">
        <f>6-H47</f>
        <v>4</v>
      </c>
      <c r="I48" s="39" t="str">
        <f>IF(H48=0,"YA NO CUENTA CON ADMINISTRATIVOS","OK")</f>
        <v>OK</v>
      </c>
      <c r="J48" s="40"/>
      <c r="K48" s="40"/>
      <c r="L48" s="40"/>
      <c r="M48" s="41"/>
    </row>
    <row r="49" spans="2:13" ht="17.399999999999999" x14ac:dyDescent="0.45">
      <c r="B49" s="17"/>
      <c r="C49" s="18">
        <v>0</v>
      </c>
      <c r="D49" s="19"/>
      <c r="E49" s="19"/>
      <c r="F49" s="19"/>
      <c r="H49" s="1"/>
    </row>
    <row r="50" spans="2:13" ht="17.399999999999999" x14ac:dyDescent="0.45">
      <c r="B50" s="17"/>
      <c r="C50" s="18">
        <v>0</v>
      </c>
      <c r="D50" s="19"/>
      <c r="E50" s="19"/>
      <c r="F50" s="19"/>
    </row>
    <row r="51" spans="2:13" ht="17.399999999999999" x14ac:dyDescent="0.45">
      <c r="B51" s="17"/>
      <c r="C51" s="18">
        <v>0</v>
      </c>
      <c r="D51" s="19"/>
      <c r="E51" s="19"/>
      <c r="F51" s="19"/>
      <c r="H51" s="24" t="s">
        <v>54</v>
      </c>
      <c r="I51" s="24"/>
      <c r="J51" s="24"/>
      <c r="K51" s="25"/>
      <c r="L51" s="25"/>
    </row>
    <row r="52" spans="2:13" ht="17.399999999999999" x14ac:dyDescent="0.45">
      <c r="B52" s="17"/>
      <c r="C52" s="18">
        <v>0</v>
      </c>
      <c r="D52" s="19"/>
      <c r="E52" s="19"/>
      <c r="F52" s="19"/>
      <c r="H52" s="24" t="s">
        <v>58</v>
      </c>
      <c r="K52" s="25">
        <v>45292</v>
      </c>
      <c r="L52" s="32" t="s">
        <v>22</v>
      </c>
      <c r="M52" s="33" t="s">
        <v>27</v>
      </c>
    </row>
    <row r="53" spans="2:13" ht="17.399999999999999" x14ac:dyDescent="0.45">
      <c r="B53" s="17"/>
      <c r="C53" s="18">
        <v>0</v>
      </c>
      <c r="D53" s="19"/>
      <c r="E53" s="19"/>
      <c r="F53" s="19"/>
      <c r="H53" s="24" t="s">
        <v>89</v>
      </c>
      <c r="K53" s="25">
        <v>45658</v>
      </c>
      <c r="L53" s="25">
        <v>45930</v>
      </c>
    </row>
    <row r="54" spans="2:13" ht="17.399999999999999" x14ac:dyDescent="0.45">
      <c r="B54" s="17"/>
      <c r="C54" s="18">
        <v>0</v>
      </c>
      <c r="D54" s="19"/>
      <c r="E54" s="19"/>
      <c r="F54" s="19"/>
      <c r="K54" s="25">
        <v>45809</v>
      </c>
      <c r="L54" s="25">
        <v>46022</v>
      </c>
    </row>
    <row r="55" spans="2:13" ht="17.399999999999999" x14ac:dyDescent="0.45">
      <c r="B55" s="17"/>
      <c r="C55" s="18">
        <v>0</v>
      </c>
      <c r="D55" s="19"/>
      <c r="E55" s="19"/>
      <c r="F55" s="19"/>
    </row>
    <row r="56" spans="2:13" ht="17.399999999999999" x14ac:dyDescent="0.45">
      <c r="B56" s="17"/>
      <c r="C56" s="18">
        <v>0</v>
      </c>
      <c r="D56" s="19"/>
      <c r="E56" s="19"/>
      <c r="F56" s="19"/>
    </row>
    <row r="57" spans="2:13" ht="17.399999999999999" x14ac:dyDescent="0.45">
      <c r="B57" s="17"/>
      <c r="C57" s="18">
        <v>0</v>
      </c>
      <c r="D57" s="19"/>
      <c r="E57" s="19"/>
      <c r="F57" s="19"/>
    </row>
    <row r="58" spans="2:13" ht="17.399999999999999" x14ac:dyDescent="0.45">
      <c r="B58" s="17"/>
      <c r="C58" s="18">
        <v>0</v>
      </c>
      <c r="D58" s="19"/>
      <c r="E58" s="19"/>
      <c r="F58" s="19"/>
    </row>
    <row r="59" spans="2:13" ht="17.399999999999999" x14ac:dyDescent="0.45">
      <c r="B59" s="17"/>
      <c r="C59" s="18">
        <v>0</v>
      </c>
      <c r="D59" s="19"/>
      <c r="E59" s="19"/>
      <c r="F59" s="19"/>
    </row>
    <row r="60" spans="2:13" ht="18" thickBot="1" x14ac:dyDescent="0.5">
      <c r="B60" s="17"/>
      <c r="C60" s="20">
        <v>0</v>
      </c>
      <c r="D60" s="21"/>
      <c r="E60" s="21"/>
      <c r="F60" s="21"/>
    </row>
    <row r="61" spans="2:13" ht="21.6" thickBot="1" x14ac:dyDescent="0.55000000000000004">
      <c r="B61" s="7">
        <f>+D35-E35</f>
        <v>0</v>
      </c>
      <c r="C61" s="42" t="str">
        <f>IF(D35&lt;=E35,"YA NO TIENE FERIADOS","PUEDE SOLICITAR DIAS FERIADOS")</f>
        <v>YA NO TIENE FERIADOS</v>
      </c>
      <c r="D61" s="43"/>
      <c r="E61" s="43"/>
      <c r="F61" s="44"/>
    </row>
    <row r="62" spans="2:13" ht="19.2" thickBot="1" x14ac:dyDescent="0.5">
      <c r="C62" s="45" t="str">
        <f>IF(E35&gt;D35,"EXISTE UN ERROR","OK")</f>
        <v>OK</v>
      </c>
      <c r="D62" s="46"/>
      <c r="E62" s="46"/>
      <c r="F62" s="47"/>
    </row>
    <row r="64" spans="2:13" ht="19.2" thickBot="1" x14ac:dyDescent="0.5">
      <c r="B64" s="22" t="s">
        <v>57</v>
      </c>
      <c r="H64" s="22" t="str">
        <f>+B64</f>
        <v>MONTALVA SAN MARTIN ANTONIA ISIDORA</v>
      </c>
    </row>
    <row r="65" spans="2:13" ht="18.600000000000001" thickBot="1" x14ac:dyDescent="0.4">
      <c r="B65" s="5" t="s">
        <v>0</v>
      </c>
      <c r="C65" s="5" t="s">
        <v>1</v>
      </c>
      <c r="D65" s="5" t="s">
        <v>11</v>
      </c>
      <c r="E65" s="6" t="s">
        <v>2</v>
      </c>
      <c r="F65" s="6" t="s">
        <v>7</v>
      </c>
      <c r="H65" s="2" t="s">
        <v>3</v>
      </c>
      <c r="I65" s="3" t="s">
        <v>4</v>
      </c>
      <c r="J65" s="3" t="s">
        <v>5</v>
      </c>
      <c r="K65" s="3" t="s">
        <v>6</v>
      </c>
      <c r="L65" s="3" t="s">
        <v>7</v>
      </c>
      <c r="M65" s="4" t="s">
        <v>8</v>
      </c>
    </row>
    <row r="66" spans="2:13" ht="17.399999999999999" x14ac:dyDescent="0.45">
      <c r="B66" s="8">
        <v>11</v>
      </c>
      <c r="C66" s="9">
        <v>0</v>
      </c>
      <c r="D66" s="10">
        <f>+B66+C66</f>
        <v>11</v>
      </c>
      <c r="E66" s="10">
        <f>SUM(B67:B91)</f>
        <v>0</v>
      </c>
      <c r="F66" s="11"/>
      <c r="H66" s="13">
        <v>0.5</v>
      </c>
      <c r="I66" s="14" t="s">
        <v>10</v>
      </c>
      <c r="J66" s="27">
        <v>45754</v>
      </c>
      <c r="K66" s="27">
        <v>45754</v>
      </c>
      <c r="L66" s="29"/>
      <c r="M66" s="28"/>
    </row>
    <row r="67" spans="2:13" ht="17.399999999999999" x14ac:dyDescent="0.45">
      <c r="B67" s="17"/>
      <c r="C67" s="18">
        <v>0</v>
      </c>
      <c r="D67" s="26"/>
      <c r="E67" s="26"/>
      <c r="F67" s="18"/>
      <c r="H67" s="15">
        <v>0.5</v>
      </c>
      <c r="I67" s="14" t="s">
        <v>10</v>
      </c>
      <c r="J67" s="31">
        <v>45777</v>
      </c>
      <c r="K67" s="31">
        <v>45777</v>
      </c>
      <c r="L67" s="29"/>
      <c r="M67" s="29"/>
    </row>
    <row r="68" spans="2:13" ht="17.399999999999999" x14ac:dyDescent="0.45">
      <c r="B68" s="17"/>
      <c r="C68" s="18">
        <v>0</v>
      </c>
      <c r="D68" s="26"/>
      <c r="E68" s="26"/>
      <c r="F68" s="18"/>
      <c r="H68" s="15">
        <v>1</v>
      </c>
      <c r="I68" s="14"/>
      <c r="J68" s="31">
        <v>45817</v>
      </c>
      <c r="K68" s="31">
        <v>45817</v>
      </c>
      <c r="L68" s="29"/>
      <c r="M68" s="29"/>
    </row>
    <row r="69" spans="2:13" ht="17.399999999999999" x14ac:dyDescent="0.45">
      <c r="B69" s="17"/>
      <c r="C69" s="18">
        <v>0</v>
      </c>
      <c r="D69" s="26"/>
      <c r="E69" s="26"/>
      <c r="F69" s="18"/>
      <c r="H69" s="15">
        <v>1</v>
      </c>
      <c r="I69" s="14"/>
      <c r="J69" s="31">
        <v>45840</v>
      </c>
      <c r="K69" s="31">
        <v>45840</v>
      </c>
      <c r="L69" s="29"/>
      <c r="M69" s="29"/>
    </row>
    <row r="70" spans="2:13" ht="17.399999999999999" x14ac:dyDescent="0.45">
      <c r="B70" s="17"/>
      <c r="C70" s="18">
        <v>0</v>
      </c>
      <c r="D70" s="26"/>
      <c r="E70" s="26"/>
      <c r="F70" s="18"/>
      <c r="H70" s="15">
        <v>0.5</v>
      </c>
      <c r="I70" s="14" t="s">
        <v>10</v>
      </c>
      <c r="J70" s="31">
        <v>45846</v>
      </c>
      <c r="K70" s="31">
        <v>45846</v>
      </c>
      <c r="L70" s="29"/>
      <c r="M70" s="29"/>
    </row>
    <row r="71" spans="2:13" ht="17.399999999999999" x14ac:dyDescent="0.45">
      <c r="B71" s="17"/>
      <c r="C71" s="18">
        <v>0</v>
      </c>
      <c r="D71" s="26"/>
      <c r="E71" s="26"/>
      <c r="F71" s="18"/>
      <c r="H71" s="15">
        <v>1</v>
      </c>
      <c r="I71" s="14"/>
      <c r="J71" s="31">
        <v>45856</v>
      </c>
      <c r="K71" s="31">
        <v>45856</v>
      </c>
      <c r="L71" s="29"/>
      <c r="M71" s="29"/>
    </row>
    <row r="72" spans="2:13" ht="17.399999999999999" x14ac:dyDescent="0.45">
      <c r="B72" s="17"/>
      <c r="C72" s="18">
        <v>0</v>
      </c>
      <c r="D72" s="26"/>
      <c r="E72" s="26"/>
      <c r="F72" s="18"/>
      <c r="H72" s="15"/>
      <c r="I72" s="14"/>
      <c r="J72" s="29"/>
      <c r="K72" s="29"/>
      <c r="L72" s="29"/>
      <c r="M72" s="29"/>
    </row>
    <row r="73" spans="2:13" ht="17.399999999999999" x14ac:dyDescent="0.45">
      <c r="B73" s="17"/>
      <c r="C73" s="18">
        <v>0</v>
      </c>
      <c r="D73" s="26"/>
      <c r="E73" s="26"/>
      <c r="F73" s="18"/>
      <c r="H73" s="15"/>
      <c r="I73" s="14"/>
      <c r="J73" s="29"/>
      <c r="K73" s="29"/>
      <c r="L73" s="29"/>
      <c r="M73" s="29"/>
    </row>
    <row r="74" spans="2:13" ht="17.399999999999999" x14ac:dyDescent="0.45">
      <c r="B74" s="17"/>
      <c r="C74" s="18">
        <v>0</v>
      </c>
      <c r="D74" s="26"/>
      <c r="E74" s="26"/>
      <c r="F74" s="18"/>
      <c r="H74" s="15"/>
      <c r="I74" s="14"/>
      <c r="J74" s="29"/>
      <c r="K74" s="29"/>
      <c r="L74" s="29"/>
      <c r="M74" s="29"/>
    </row>
    <row r="75" spans="2:13" ht="17.399999999999999" x14ac:dyDescent="0.45">
      <c r="B75" s="17"/>
      <c r="C75" s="18">
        <v>0</v>
      </c>
      <c r="D75" s="26"/>
      <c r="E75" s="26"/>
      <c r="F75" s="18"/>
      <c r="H75" s="15"/>
      <c r="I75" s="14"/>
      <c r="J75" s="29"/>
      <c r="K75" s="29"/>
      <c r="L75" s="29"/>
      <c r="M75" s="29"/>
    </row>
    <row r="76" spans="2:13" ht="17.399999999999999" x14ac:dyDescent="0.45">
      <c r="B76" s="17"/>
      <c r="C76" s="18">
        <v>0</v>
      </c>
      <c r="D76" s="18"/>
      <c r="E76" s="18"/>
      <c r="F76" s="18"/>
      <c r="H76" s="15"/>
      <c r="I76" s="14"/>
      <c r="J76" s="29"/>
      <c r="K76" s="29"/>
      <c r="L76" s="29"/>
      <c r="M76" s="29"/>
    </row>
    <row r="77" spans="2:13" ht="18" thickBot="1" x14ac:dyDescent="0.5">
      <c r="B77" s="17"/>
      <c r="C77" s="18">
        <v>0</v>
      </c>
      <c r="D77" s="18"/>
      <c r="E77" s="18"/>
      <c r="F77" s="18"/>
      <c r="H77" s="16"/>
      <c r="I77" s="14"/>
      <c r="J77" s="30"/>
      <c r="K77" s="30"/>
      <c r="L77" s="30"/>
      <c r="M77" s="30"/>
    </row>
    <row r="78" spans="2:13" ht="21.6" thickBot="1" x14ac:dyDescent="0.55000000000000004">
      <c r="B78" s="17"/>
      <c r="C78" s="18">
        <v>0</v>
      </c>
      <c r="D78" s="19"/>
      <c r="E78" s="19"/>
      <c r="F78" s="19"/>
      <c r="H78" s="12">
        <f>SUM(H66:H77)</f>
        <v>4.5</v>
      </c>
      <c r="I78" s="39" t="str">
        <f>IF(H78=6,"YA NO PUEDE SOLICITAR DIAS ADMINISTRATIVOS","PUEDE SOLICITAR DIAS ADMINISTRATIVOS")</f>
        <v>PUEDE SOLICITAR DIAS ADMINISTRATIVOS</v>
      </c>
      <c r="J78" s="40"/>
      <c r="K78" s="40"/>
      <c r="L78" s="40"/>
      <c r="M78" s="41"/>
    </row>
    <row r="79" spans="2:13" ht="21.6" thickBot="1" x14ac:dyDescent="0.55000000000000004">
      <c r="B79" s="17"/>
      <c r="C79" s="18">
        <v>0</v>
      </c>
      <c r="D79" s="19"/>
      <c r="E79" s="19"/>
      <c r="F79" s="19"/>
      <c r="H79" s="23">
        <f>6-H78</f>
        <v>1.5</v>
      </c>
      <c r="I79" s="39" t="str">
        <f>IF(H79=0,"YA NO CUENTA CON ADMINISTRATIVOS","OK")</f>
        <v>OK</v>
      </c>
      <c r="J79" s="40"/>
      <c r="K79" s="40"/>
      <c r="L79" s="40"/>
      <c r="M79" s="41"/>
    </row>
    <row r="80" spans="2:13" ht="17.399999999999999" x14ac:dyDescent="0.45">
      <c r="B80" s="17"/>
      <c r="C80" s="18">
        <v>0</v>
      </c>
      <c r="D80" s="19"/>
      <c r="E80" s="19"/>
      <c r="F80" s="19"/>
      <c r="H80" s="1"/>
    </row>
    <row r="81" spans="2:13" ht="17.399999999999999" x14ac:dyDescent="0.45">
      <c r="B81" s="17"/>
      <c r="C81" s="18">
        <v>0</v>
      </c>
      <c r="D81" s="19"/>
      <c r="E81" s="19"/>
      <c r="F81" s="19"/>
    </row>
    <row r="82" spans="2:13" ht="17.399999999999999" x14ac:dyDescent="0.45">
      <c r="B82" s="17"/>
      <c r="C82" s="18">
        <v>0</v>
      </c>
      <c r="D82" s="19"/>
      <c r="E82" s="19"/>
      <c r="F82" s="19"/>
      <c r="H82" s="24" t="s">
        <v>54</v>
      </c>
      <c r="I82" s="24"/>
      <c r="J82" s="24"/>
      <c r="K82" s="25"/>
      <c r="L82" s="25"/>
    </row>
    <row r="83" spans="2:13" ht="17.399999999999999" x14ac:dyDescent="0.45">
      <c r="B83" s="17"/>
      <c r="C83" s="18">
        <v>0</v>
      </c>
      <c r="D83" s="19"/>
      <c r="E83" s="19"/>
      <c r="F83" s="19"/>
      <c r="H83" s="24" t="s">
        <v>48</v>
      </c>
      <c r="K83" s="25">
        <v>45383</v>
      </c>
      <c r="L83" s="32" t="s">
        <v>41</v>
      </c>
      <c r="M83" s="33" t="s">
        <v>27</v>
      </c>
    </row>
    <row r="84" spans="2:13" ht="17.399999999999999" x14ac:dyDescent="0.45">
      <c r="B84" s="17"/>
      <c r="C84" s="18">
        <v>0</v>
      </c>
      <c r="D84" s="19"/>
      <c r="E84" s="19"/>
      <c r="F84" s="19"/>
      <c r="H84" s="24" t="s">
        <v>89</v>
      </c>
      <c r="K84" s="25">
        <v>45658</v>
      </c>
      <c r="L84" s="25">
        <v>46022</v>
      </c>
    </row>
    <row r="85" spans="2:13" ht="17.399999999999999" x14ac:dyDescent="0.45">
      <c r="B85" s="17"/>
      <c r="C85" s="18">
        <v>0</v>
      </c>
      <c r="D85" s="19"/>
      <c r="E85" s="19"/>
      <c r="F85" s="19"/>
    </row>
    <row r="86" spans="2:13" ht="17.399999999999999" x14ac:dyDescent="0.45">
      <c r="B86" s="17"/>
      <c r="C86" s="18">
        <v>0</v>
      </c>
      <c r="D86" s="19"/>
      <c r="E86" s="19"/>
      <c r="F86" s="19"/>
    </row>
    <row r="87" spans="2:13" ht="17.399999999999999" x14ac:dyDescent="0.45">
      <c r="B87" s="17"/>
      <c r="C87" s="18">
        <v>0</v>
      </c>
      <c r="D87" s="19"/>
      <c r="E87" s="19"/>
      <c r="F87" s="19"/>
    </row>
    <row r="88" spans="2:13" ht="17.399999999999999" x14ac:dyDescent="0.45">
      <c r="B88" s="17"/>
      <c r="C88" s="18">
        <v>0</v>
      </c>
      <c r="D88" s="19"/>
      <c r="E88" s="19"/>
      <c r="F88" s="19"/>
    </row>
    <row r="89" spans="2:13" ht="17.399999999999999" x14ac:dyDescent="0.45">
      <c r="B89" s="17"/>
      <c r="C89" s="18">
        <v>0</v>
      </c>
      <c r="D89" s="19"/>
      <c r="E89" s="19"/>
      <c r="F89" s="19"/>
    </row>
    <row r="90" spans="2:13" ht="17.399999999999999" x14ac:dyDescent="0.45">
      <c r="B90" s="17"/>
      <c r="C90" s="18">
        <v>0</v>
      </c>
      <c r="D90" s="19"/>
      <c r="E90" s="19"/>
      <c r="F90" s="19"/>
    </row>
    <row r="91" spans="2:13" ht="18" thickBot="1" x14ac:dyDescent="0.5">
      <c r="B91" s="17"/>
      <c r="C91" s="20">
        <v>0</v>
      </c>
      <c r="D91" s="21"/>
      <c r="E91" s="21"/>
      <c r="F91" s="21"/>
    </row>
    <row r="92" spans="2:13" ht="21.6" thickBot="1" x14ac:dyDescent="0.55000000000000004">
      <c r="B92" s="7">
        <f>+D66-E66</f>
        <v>11</v>
      </c>
      <c r="C92" s="42" t="str">
        <f>IF(D66&lt;=E66,"YA NO TIENE FERIADOS","PUEDE SOLICITAR DIAS FERIADOS")</f>
        <v>PUEDE SOLICITAR DIAS FERIADOS</v>
      </c>
      <c r="D92" s="43"/>
      <c r="E92" s="43"/>
      <c r="F92" s="44"/>
    </row>
    <row r="93" spans="2:13" ht="19.2" thickBot="1" x14ac:dyDescent="0.5">
      <c r="C93" s="45" t="str">
        <f>IF(E66&gt;D66,"EXISTE UN ERROR","OK")</f>
        <v>OK</v>
      </c>
      <c r="D93" s="46"/>
      <c r="E93" s="46"/>
      <c r="F93" s="47"/>
    </row>
    <row r="96" spans="2:13" ht="19.2" thickBot="1" x14ac:dyDescent="0.5">
      <c r="B96" s="22" t="s">
        <v>59</v>
      </c>
      <c r="H96" s="22" t="str">
        <f>+B96</f>
        <v>RODRIGUEZ VERGARA JENNIFFER FABIOLA</v>
      </c>
    </row>
    <row r="97" spans="2:13" ht="18.600000000000001" thickBot="1" x14ac:dyDescent="0.4">
      <c r="B97" s="5" t="s">
        <v>0</v>
      </c>
      <c r="C97" s="5" t="s">
        <v>1</v>
      </c>
      <c r="D97" s="5" t="s">
        <v>11</v>
      </c>
      <c r="E97" s="6" t="s">
        <v>2</v>
      </c>
      <c r="F97" s="6" t="s">
        <v>7</v>
      </c>
      <c r="H97" s="2" t="s">
        <v>3</v>
      </c>
      <c r="I97" s="3" t="s">
        <v>4</v>
      </c>
      <c r="J97" s="3" t="s">
        <v>5</v>
      </c>
      <c r="K97" s="3" t="s">
        <v>6</v>
      </c>
      <c r="L97" s="3" t="s">
        <v>7</v>
      </c>
      <c r="M97" s="4" t="s">
        <v>8</v>
      </c>
    </row>
    <row r="98" spans="2:13" ht="17.399999999999999" x14ac:dyDescent="0.45">
      <c r="B98" s="8">
        <v>15</v>
      </c>
      <c r="C98" s="9">
        <v>0</v>
      </c>
      <c r="D98" s="10">
        <f>+B98+C98</f>
        <v>15</v>
      </c>
      <c r="E98" s="10">
        <f>SUM(B99:B123)</f>
        <v>10</v>
      </c>
      <c r="F98" s="11"/>
      <c r="H98" s="13">
        <v>1</v>
      </c>
      <c r="I98" s="14"/>
      <c r="J98" s="27">
        <v>45691</v>
      </c>
      <c r="K98" s="27">
        <v>45691</v>
      </c>
      <c r="L98" s="29"/>
      <c r="M98" s="28"/>
    </row>
    <row r="99" spans="2:13" ht="17.399999999999999" x14ac:dyDescent="0.45">
      <c r="B99" s="17">
        <v>5</v>
      </c>
      <c r="C99" s="18">
        <v>0</v>
      </c>
      <c r="D99" s="26">
        <v>45671</v>
      </c>
      <c r="E99" s="26">
        <v>45677</v>
      </c>
      <c r="F99" s="34" t="s">
        <v>92</v>
      </c>
      <c r="H99" s="15">
        <v>1</v>
      </c>
      <c r="I99" s="14"/>
      <c r="J99" s="31">
        <v>45705</v>
      </c>
      <c r="K99" s="31">
        <v>45705</v>
      </c>
      <c r="L99" s="29"/>
      <c r="M99" s="29"/>
    </row>
    <row r="100" spans="2:13" ht="17.399999999999999" x14ac:dyDescent="0.45">
      <c r="B100" s="17">
        <v>5</v>
      </c>
      <c r="C100" s="18">
        <v>0</v>
      </c>
      <c r="D100" s="26">
        <v>45831</v>
      </c>
      <c r="E100" s="26">
        <v>45835</v>
      </c>
      <c r="F100" s="18"/>
      <c r="H100" s="15">
        <v>2</v>
      </c>
      <c r="I100" s="14"/>
      <c r="J100" s="31">
        <v>45799</v>
      </c>
      <c r="K100" s="31">
        <v>45800</v>
      </c>
      <c r="L100" s="29"/>
      <c r="M100" s="29"/>
    </row>
    <row r="101" spans="2:13" ht="17.399999999999999" x14ac:dyDescent="0.45">
      <c r="B101" s="17"/>
      <c r="C101" s="18">
        <v>0</v>
      </c>
      <c r="D101" s="26"/>
      <c r="E101" s="26"/>
      <c r="F101" s="18"/>
      <c r="H101" s="15"/>
      <c r="I101" s="14"/>
      <c r="J101" s="31"/>
      <c r="K101" s="31"/>
      <c r="L101" s="29"/>
      <c r="M101" s="29"/>
    </row>
    <row r="102" spans="2:13" ht="17.399999999999999" x14ac:dyDescent="0.45">
      <c r="B102" s="17"/>
      <c r="C102" s="18">
        <v>0</v>
      </c>
      <c r="D102" s="26"/>
      <c r="E102" s="26"/>
      <c r="F102" s="18"/>
      <c r="H102" s="15"/>
      <c r="I102" s="14"/>
      <c r="J102" s="31"/>
      <c r="K102" s="31"/>
      <c r="L102" s="29"/>
      <c r="M102" s="29"/>
    </row>
    <row r="103" spans="2:13" ht="17.399999999999999" x14ac:dyDescent="0.45">
      <c r="B103" s="17"/>
      <c r="C103" s="18">
        <v>0</v>
      </c>
      <c r="D103" s="26"/>
      <c r="E103" s="26"/>
      <c r="F103" s="18"/>
      <c r="H103" s="15"/>
      <c r="I103" s="14"/>
      <c r="J103" s="29"/>
      <c r="K103" s="29"/>
      <c r="L103" s="29"/>
      <c r="M103" s="29"/>
    </row>
    <row r="104" spans="2:13" ht="17.399999999999999" x14ac:dyDescent="0.45">
      <c r="B104" s="17"/>
      <c r="C104" s="18">
        <v>0</v>
      </c>
      <c r="D104" s="26"/>
      <c r="E104" s="26"/>
      <c r="F104" s="18"/>
      <c r="H104" s="15"/>
      <c r="I104" s="14"/>
      <c r="J104" s="29"/>
      <c r="K104" s="29"/>
      <c r="L104" s="29"/>
      <c r="M104" s="29"/>
    </row>
    <row r="105" spans="2:13" ht="17.399999999999999" x14ac:dyDescent="0.45">
      <c r="B105" s="17"/>
      <c r="C105" s="18">
        <v>0</v>
      </c>
      <c r="D105" s="26"/>
      <c r="E105" s="26"/>
      <c r="F105" s="18"/>
      <c r="H105" s="15"/>
      <c r="I105" s="14"/>
      <c r="J105" s="29"/>
      <c r="K105" s="29"/>
      <c r="L105" s="29"/>
      <c r="M105" s="29"/>
    </row>
    <row r="106" spans="2:13" ht="17.399999999999999" x14ac:dyDescent="0.45">
      <c r="B106" s="17"/>
      <c r="C106" s="18">
        <v>0</v>
      </c>
      <c r="D106" s="26"/>
      <c r="E106" s="26"/>
      <c r="F106" s="18"/>
      <c r="H106" s="15"/>
      <c r="I106" s="14"/>
      <c r="J106" s="29"/>
      <c r="K106" s="29"/>
      <c r="L106" s="29"/>
      <c r="M106" s="29"/>
    </row>
    <row r="107" spans="2:13" ht="17.399999999999999" x14ac:dyDescent="0.45">
      <c r="B107" s="17"/>
      <c r="C107" s="18">
        <v>0</v>
      </c>
      <c r="D107" s="26"/>
      <c r="E107" s="26"/>
      <c r="F107" s="18"/>
      <c r="H107" s="15"/>
      <c r="I107" s="14"/>
      <c r="J107" s="29"/>
      <c r="K107" s="29"/>
      <c r="L107" s="29"/>
      <c r="M107" s="29"/>
    </row>
    <row r="108" spans="2:13" ht="17.399999999999999" x14ac:dyDescent="0.45">
      <c r="B108" s="17"/>
      <c r="C108" s="18">
        <v>0</v>
      </c>
      <c r="D108" s="18"/>
      <c r="E108" s="18"/>
      <c r="F108" s="18"/>
      <c r="H108" s="15"/>
      <c r="I108" s="14"/>
      <c r="J108" s="29"/>
      <c r="K108" s="29"/>
      <c r="L108" s="29"/>
      <c r="M108" s="29"/>
    </row>
    <row r="109" spans="2:13" ht="18" thickBot="1" x14ac:dyDescent="0.5">
      <c r="B109" s="17"/>
      <c r="C109" s="18">
        <v>0</v>
      </c>
      <c r="D109" s="18"/>
      <c r="E109" s="18"/>
      <c r="F109" s="18"/>
      <c r="H109" s="16"/>
      <c r="I109" s="14"/>
      <c r="J109" s="30"/>
      <c r="K109" s="30"/>
      <c r="L109" s="30"/>
      <c r="M109" s="30"/>
    </row>
    <row r="110" spans="2:13" ht="21.6" thickBot="1" x14ac:dyDescent="0.55000000000000004">
      <c r="B110" s="17"/>
      <c r="C110" s="18">
        <v>0</v>
      </c>
      <c r="D110" s="19"/>
      <c r="E110" s="19"/>
      <c r="F110" s="19"/>
      <c r="H110" s="12">
        <f>SUM(H98:H109)</f>
        <v>4</v>
      </c>
      <c r="I110" s="39" t="str">
        <f>IF(H110=6,"YA NO PUEDE SOLICITAR DIAS ADMINISTRATIVOS","PUEDE SOLICITAR DIAS ADMINISTRATIVOS")</f>
        <v>PUEDE SOLICITAR DIAS ADMINISTRATIVOS</v>
      </c>
      <c r="J110" s="40"/>
      <c r="K110" s="40"/>
      <c r="L110" s="40"/>
      <c r="M110" s="41"/>
    </row>
    <row r="111" spans="2:13" ht="21.6" thickBot="1" x14ac:dyDescent="0.55000000000000004">
      <c r="B111" s="17"/>
      <c r="C111" s="18">
        <v>0</v>
      </c>
      <c r="D111" s="19"/>
      <c r="E111" s="19"/>
      <c r="F111" s="19"/>
      <c r="H111" s="23">
        <f>6-H110</f>
        <v>2</v>
      </c>
      <c r="I111" s="39" t="str">
        <f>IF(H111=0,"YA NO CUENTA CON ADMINISTRATIVOS","OK")</f>
        <v>OK</v>
      </c>
      <c r="J111" s="40"/>
      <c r="K111" s="40"/>
      <c r="L111" s="40"/>
      <c r="M111" s="41"/>
    </row>
    <row r="112" spans="2:13" ht="17.399999999999999" x14ac:dyDescent="0.45">
      <c r="B112" s="17"/>
      <c r="C112" s="18">
        <v>0</v>
      </c>
      <c r="D112" s="19"/>
      <c r="E112" s="19"/>
      <c r="F112" s="19"/>
      <c r="H112" s="1"/>
    </row>
    <row r="113" spans="2:13" ht="17.399999999999999" x14ac:dyDescent="0.45">
      <c r="B113" s="17"/>
      <c r="C113" s="18">
        <v>0</v>
      </c>
      <c r="D113" s="19"/>
      <c r="E113" s="19"/>
      <c r="F113" s="19"/>
    </row>
    <row r="114" spans="2:13" ht="17.399999999999999" x14ac:dyDescent="0.45">
      <c r="B114" s="17"/>
      <c r="C114" s="18">
        <v>0</v>
      </c>
      <c r="D114" s="19"/>
      <c r="E114" s="19"/>
      <c r="F114" s="19"/>
      <c r="H114" s="24" t="s">
        <v>54</v>
      </c>
      <c r="I114" s="24"/>
      <c r="J114" s="24"/>
      <c r="K114" s="25"/>
      <c r="L114" s="25"/>
    </row>
    <row r="115" spans="2:13" ht="17.399999999999999" x14ac:dyDescent="0.45">
      <c r="B115" s="17"/>
      <c r="C115" s="18">
        <v>0</v>
      </c>
      <c r="D115" s="19"/>
      <c r="E115" s="19"/>
      <c r="F115" s="19"/>
      <c r="H115" s="24" t="s">
        <v>60</v>
      </c>
      <c r="K115" s="25">
        <v>45292</v>
      </c>
      <c r="L115" s="32" t="s">
        <v>22</v>
      </c>
      <c r="M115" s="33" t="s">
        <v>23</v>
      </c>
    </row>
    <row r="116" spans="2:13" ht="17.399999999999999" x14ac:dyDescent="0.45">
      <c r="B116" s="17"/>
      <c r="C116" s="18">
        <v>0</v>
      </c>
      <c r="D116" s="19"/>
      <c r="E116" s="19"/>
      <c r="F116" s="19"/>
      <c r="H116" s="24" t="s">
        <v>89</v>
      </c>
      <c r="K116" s="25">
        <v>45658</v>
      </c>
      <c r="L116" s="25">
        <v>46022</v>
      </c>
    </row>
    <row r="117" spans="2:13" ht="17.399999999999999" x14ac:dyDescent="0.45">
      <c r="B117" s="17"/>
      <c r="C117" s="18">
        <v>0</v>
      </c>
      <c r="D117" s="19"/>
      <c r="E117" s="19"/>
      <c r="F117" s="19"/>
    </row>
    <row r="118" spans="2:13" ht="17.399999999999999" x14ac:dyDescent="0.45">
      <c r="B118" s="17"/>
      <c r="C118" s="18">
        <v>0</v>
      </c>
      <c r="D118" s="19"/>
      <c r="E118" s="19"/>
      <c r="F118" s="19"/>
    </row>
    <row r="119" spans="2:13" ht="17.399999999999999" x14ac:dyDescent="0.45">
      <c r="B119" s="17"/>
      <c r="C119" s="18">
        <v>0</v>
      </c>
      <c r="D119" s="19"/>
      <c r="E119" s="19"/>
      <c r="F119" s="19"/>
    </row>
    <row r="120" spans="2:13" ht="17.399999999999999" x14ac:dyDescent="0.45">
      <c r="B120" s="17"/>
      <c r="C120" s="18">
        <v>0</v>
      </c>
      <c r="D120" s="19"/>
      <c r="E120" s="19"/>
      <c r="F120" s="19"/>
    </row>
    <row r="121" spans="2:13" ht="17.399999999999999" x14ac:dyDescent="0.45">
      <c r="B121" s="17"/>
      <c r="C121" s="18">
        <v>0</v>
      </c>
      <c r="D121" s="19"/>
      <c r="E121" s="19"/>
      <c r="F121" s="19"/>
    </row>
    <row r="122" spans="2:13" ht="17.399999999999999" x14ac:dyDescent="0.45">
      <c r="B122" s="17"/>
      <c r="C122" s="18">
        <v>0</v>
      </c>
      <c r="D122" s="19"/>
      <c r="E122" s="19"/>
      <c r="F122" s="19"/>
    </row>
    <row r="123" spans="2:13" ht="18" thickBot="1" x14ac:dyDescent="0.5">
      <c r="B123" s="17"/>
      <c r="C123" s="20">
        <v>0</v>
      </c>
      <c r="D123" s="21"/>
      <c r="E123" s="21"/>
      <c r="F123" s="21"/>
    </row>
    <row r="124" spans="2:13" ht="21.6" thickBot="1" x14ac:dyDescent="0.55000000000000004">
      <c r="B124" s="7">
        <f>+D98-E98</f>
        <v>5</v>
      </c>
      <c r="C124" s="42" t="str">
        <f>IF(D98&lt;=E98,"YA NO TIENE FERIADOS","PUEDE SOLICITAR DIAS FERIADOS")</f>
        <v>PUEDE SOLICITAR DIAS FERIADOS</v>
      </c>
      <c r="D124" s="43"/>
      <c r="E124" s="43"/>
      <c r="F124" s="44"/>
    </row>
    <row r="125" spans="2:13" ht="19.2" thickBot="1" x14ac:dyDescent="0.5">
      <c r="C125" s="45" t="str">
        <f>IF(E98&gt;D98,"EXISTE UN ERROR","OK")</f>
        <v>OK</v>
      </c>
      <c r="D125" s="46"/>
      <c r="E125" s="46"/>
      <c r="F125" s="47"/>
    </row>
  </sheetData>
  <mergeCells count="16">
    <mergeCell ref="C125:F125"/>
    <mergeCell ref="I78:M78"/>
    <mergeCell ref="I79:M79"/>
    <mergeCell ref="C92:F92"/>
    <mergeCell ref="C93:F93"/>
    <mergeCell ref="I110:M110"/>
    <mergeCell ref="I16:M16"/>
    <mergeCell ref="I17:M17"/>
    <mergeCell ref="C30:F30"/>
    <mergeCell ref="I111:M111"/>
    <mergeCell ref="C124:F124"/>
    <mergeCell ref="C31:F31"/>
    <mergeCell ref="I47:M47"/>
    <mergeCell ref="I48:M48"/>
    <mergeCell ref="C61:F61"/>
    <mergeCell ref="C62:F62"/>
  </mergeCells>
  <dataValidations count="2">
    <dataValidation type="list" allowBlank="1" showInputMessage="1" showErrorMessage="1" sqref="I98:I109 I38:I46 I36 I66:I77" xr:uid="{810ED3BB-0437-494A-9C69-17980B67D4B3}">
      <formula1>$X$38:$X$40</formula1>
    </dataValidation>
    <dataValidation type="list" allowBlank="1" showInputMessage="1" showErrorMessage="1" sqref="I37 I35 I4:I15" xr:uid="{F3681CFF-C65D-491C-B9F5-4339C67C9BC1}">
      <formula1>$X$2:$X$4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OTROS PROGRAMAS</vt:lpstr>
      <vt:lpstr>CHILE CRECE</vt:lpstr>
      <vt:lpstr>S.EN TU BARRIO</vt:lpstr>
      <vt:lpstr>C.PALIATIVOS</vt:lpstr>
      <vt:lpstr>VIDA SANA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 ALFREDO GAVILAN DIAZ</dc:creator>
  <cp:lastModifiedBy>Usuario de Windows</cp:lastModifiedBy>
  <cp:lastPrinted>2025-01-02T10:50:48Z</cp:lastPrinted>
  <dcterms:created xsi:type="dcterms:W3CDTF">2023-10-24T14:48:48Z</dcterms:created>
  <dcterms:modified xsi:type="dcterms:W3CDTF">2025-07-28T14:03:36Z</dcterms:modified>
</cp:coreProperties>
</file>